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2.205\data\環境２\◇生産実績\各年度統計調査・報告書作成\2025（R7）年度生産実績\調査票\"/>
    </mc:Choice>
  </mc:AlternateContent>
  <xr:revisionPtr revIDLastSave="0" documentId="13_ncr:1_{23E97921-C8C0-4A9A-8B93-C7C0F9FD1D7D}" xr6:coauthVersionLast="47" xr6:coauthVersionMax="47" xr10:uidLastSave="{00000000-0000-0000-0000-000000000000}"/>
  <workbookProtection workbookAlgorithmName="SHA-512" workbookHashValue="7jl9f3UxHAT4xxOtEvWsxHPmxWABFxWO01Rs1JoD1Uk9e5gs69U5XwLpONSUFz0NLvxq8DKytb5/2PJ5nr7bxg==" workbookSaltValue="25zhe/CEEqXANGBNI6SRMQ==" workbookSpinCount="100000" lockStructure="1"/>
  <bookViews>
    <workbookView xWindow="-120" yWindow="-120" windowWidth="29040" windowHeight="15720" xr2:uid="{00000000-000D-0000-FFFF-FFFF00000000}"/>
  </bookViews>
  <sheets>
    <sheet name="調査票１～12" sheetId="1" r:id="rId1"/>
  </sheets>
  <definedNames>
    <definedName name="_xlnm.Print_Area" localSheetId="0">'調査票１～12'!$A$1:$AH$176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4" i="1" l="1"/>
  <c r="M103" i="1"/>
  <c r="N104" i="1"/>
  <c r="N103" i="1"/>
  <c r="Y123" i="1"/>
  <c r="F86" i="1"/>
  <c r="Y17" i="1"/>
  <c r="X20" i="1"/>
  <c r="C113" i="1"/>
  <c r="B114" i="1"/>
  <c r="Q134" i="1"/>
  <c r="Q124" i="1"/>
  <c r="J112" i="1"/>
  <c r="AE86" i="1"/>
  <c r="AG81" i="1"/>
  <c r="AF81" i="1"/>
  <c r="AG78" i="1"/>
  <c r="AG77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85" i="1"/>
  <c r="AG84" i="1"/>
  <c r="AG83" i="1"/>
  <c r="AG82" i="1"/>
  <c r="A81" i="1"/>
  <c r="B86" i="1"/>
  <c r="AC46" i="1"/>
  <c r="AA46" i="1"/>
  <c r="AB45" i="1"/>
  <c r="Z46" i="1"/>
  <c r="W46" i="1"/>
  <c r="V46" i="1"/>
  <c r="U46" i="1"/>
  <c r="X45" i="1"/>
  <c r="T45" i="1"/>
  <c r="Y45" i="1" s="1"/>
  <c r="J46" i="1"/>
  <c r="I46" i="1"/>
  <c r="A76" i="1"/>
  <c r="A72" i="1"/>
  <c r="A65" i="1"/>
  <c r="A57" i="1"/>
  <c r="A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84" i="1"/>
  <c r="B85" i="1"/>
  <c r="AF84" i="1"/>
  <c r="AD84" i="1"/>
  <c r="AA84" i="1"/>
  <c r="X84" i="1"/>
  <c r="U84" i="1"/>
  <c r="R84" i="1"/>
  <c r="N84" i="1"/>
  <c r="J84" i="1"/>
  <c r="B83" i="1"/>
  <c r="B81" i="1"/>
  <c r="AB44" i="1"/>
  <c r="X44" i="1"/>
  <c r="T44" i="1"/>
  <c r="Y44" i="1" s="1"/>
  <c r="AD44" i="1" s="1"/>
  <c r="AE44" i="1" s="1"/>
  <c r="AD45" i="1" l="1"/>
  <c r="AF2" i="1"/>
  <c r="B82" i="1"/>
  <c r="AA113" i="1"/>
  <c r="T43" i="1"/>
  <c r="X43" i="1"/>
  <c r="C108" i="1"/>
  <c r="C106" i="1"/>
  <c r="L107" i="1"/>
  <c r="J107" i="1"/>
  <c r="H107" i="1"/>
  <c r="F107" i="1"/>
  <c r="D107" i="1"/>
  <c r="N107" i="1"/>
  <c r="AD58" i="1"/>
  <c r="AA58" i="1"/>
  <c r="X58" i="1"/>
  <c r="U58" i="1"/>
  <c r="R58" i="1"/>
  <c r="N58" i="1"/>
  <c r="J58" i="1"/>
  <c r="AB18" i="1"/>
  <c r="X18" i="1"/>
  <c r="T18" i="1"/>
  <c r="R173" i="1"/>
  <c r="R172" i="1"/>
  <c r="R171" i="1"/>
  <c r="AG153" i="1"/>
  <c r="R153" i="1"/>
  <c r="AG152" i="1"/>
  <c r="R152" i="1"/>
  <c r="AG151" i="1"/>
  <c r="R151" i="1"/>
  <c r="AC86" i="1"/>
  <c r="AB86" i="1"/>
  <c r="Z86" i="1"/>
  <c r="Y86" i="1"/>
  <c r="W86" i="1"/>
  <c r="V86" i="1"/>
  <c r="T86" i="1"/>
  <c r="S86" i="1"/>
  <c r="Q86" i="1"/>
  <c r="P86" i="1"/>
  <c r="O86" i="1"/>
  <c r="M86" i="1"/>
  <c r="L86" i="1"/>
  <c r="K86" i="1"/>
  <c r="I86" i="1"/>
  <c r="H86" i="1"/>
  <c r="G86" i="1"/>
  <c r="E86" i="1"/>
  <c r="AD85" i="1"/>
  <c r="AA85" i="1"/>
  <c r="X85" i="1"/>
  <c r="U85" i="1"/>
  <c r="R85" i="1"/>
  <c r="N85" i="1"/>
  <c r="J85" i="1"/>
  <c r="AD83" i="1"/>
  <c r="AA83" i="1"/>
  <c r="X83" i="1"/>
  <c r="U83" i="1"/>
  <c r="R83" i="1"/>
  <c r="N83" i="1"/>
  <c r="J83" i="1"/>
  <c r="AD82" i="1"/>
  <c r="AA82" i="1"/>
  <c r="X82" i="1"/>
  <c r="U82" i="1"/>
  <c r="R82" i="1"/>
  <c r="N82" i="1"/>
  <c r="J82" i="1"/>
  <c r="AD81" i="1"/>
  <c r="AA81" i="1"/>
  <c r="X81" i="1"/>
  <c r="U81" i="1"/>
  <c r="R81" i="1"/>
  <c r="N81" i="1"/>
  <c r="J81" i="1"/>
  <c r="AB43" i="1"/>
  <c r="S46" i="1"/>
  <c r="R46" i="1"/>
  <c r="Q46" i="1"/>
  <c r="P46" i="1"/>
  <c r="O46" i="1"/>
  <c r="N46" i="1"/>
  <c r="M46" i="1"/>
  <c r="L46" i="1"/>
  <c r="K46" i="1"/>
  <c r="AB42" i="1"/>
  <c r="X42" i="1"/>
  <c r="T42" i="1"/>
  <c r="AB41" i="1"/>
  <c r="X41" i="1"/>
  <c r="T41" i="1"/>
  <c r="T46" i="1" l="1"/>
  <c r="Y18" i="1"/>
  <c r="AD18" i="1" s="1"/>
  <c r="AB46" i="1"/>
  <c r="AF58" i="1"/>
  <c r="AG58" i="1" s="1"/>
  <c r="AE45" i="1"/>
  <c r="Y43" i="1"/>
  <c r="AD43" i="1" s="1"/>
  <c r="AE43" i="1" s="1"/>
  <c r="X86" i="1"/>
  <c r="AD86" i="1"/>
  <c r="AF85" i="1"/>
  <c r="N86" i="1"/>
  <c r="U86" i="1"/>
  <c r="AA86" i="1"/>
  <c r="R86" i="1"/>
  <c r="AF83" i="1"/>
  <c r="AF82" i="1"/>
  <c r="J86" i="1"/>
  <c r="Y41" i="1"/>
  <c r="AD41" i="1" s="1"/>
  <c r="AE41" i="1" s="1"/>
  <c r="X46" i="1"/>
  <c r="Y42" i="1"/>
  <c r="AD42" i="1" s="1"/>
  <c r="AE42" i="1" s="1"/>
  <c r="B138" i="1"/>
  <c r="B90" i="1"/>
  <c r="B52" i="1"/>
  <c r="Y46" i="1" l="1"/>
  <c r="AD46" i="1" s="1"/>
  <c r="AE18" i="1"/>
  <c r="O104" i="1"/>
  <c r="AF86" i="1"/>
  <c r="AG86" i="1" s="1"/>
  <c r="R146" i="1"/>
  <c r="R144" i="1"/>
  <c r="R142" i="1"/>
  <c r="R162" i="1"/>
  <c r="R176" i="1"/>
  <c r="R175" i="1"/>
  <c r="R174" i="1"/>
  <c r="R170" i="1"/>
  <c r="R169" i="1"/>
  <c r="R168" i="1"/>
  <c r="R167" i="1"/>
  <c r="R166" i="1"/>
  <c r="R165" i="1"/>
  <c r="R164" i="1"/>
  <c r="R163" i="1"/>
  <c r="AG156" i="1"/>
  <c r="AG155" i="1"/>
  <c r="AG154" i="1"/>
  <c r="AG150" i="1"/>
  <c r="AG149" i="1"/>
  <c r="AG148" i="1"/>
  <c r="AG147" i="1"/>
  <c r="AG146" i="1"/>
  <c r="AG145" i="1"/>
  <c r="AG144" i="1"/>
  <c r="AG143" i="1"/>
  <c r="R156" i="1"/>
  <c r="R155" i="1"/>
  <c r="R154" i="1"/>
  <c r="R150" i="1"/>
  <c r="R149" i="1"/>
  <c r="R148" i="1"/>
  <c r="R147" i="1"/>
  <c r="R145" i="1"/>
  <c r="R143" i="1"/>
  <c r="AE46" i="1" l="1"/>
  <c r="AB28" i="1"/>
  <c r="AB29" i="1"/>
  <c r="AB30" i="1"/>
  <c r="X28" i="1"/>
  <c r="X29" i="1"/>
  <c r="X30" i="1"/>
  <c r="T28" i="1" l="1"/>
  <c r="Y28" i="1" s="1"/>
  <c r="AD28" i="1" s="1"/>
  <c r="AE28" i="1" s="1"/>
  <c r="T29" i="1"/>
  <c r="Y29" i="1" s="1"/>
  <c r="AD29" i="1" s="1"/>
  <c r="AE29" i="1" s="1"/>
  <c r="M126" i="1" l="1"/>
  <c r="M136" i="1"/>
  <c r="L105" i="1"/>
  <c r="G113" i="1" l="1"/>
  <c r="E113" i="1"/>
  <c r="J105" i="1"/>
  <c r="H105" i="1"/>
  <c r="F105" i="1"/>
  <c r="D105" i="1"/>
  <c r="T34" i="1" l="1"/>
  <c r="O134" i="1" l="1"/>
  <c r="N134" i="1"/>
  <c r="M134" i="1"/>
  <c r="P133" i="1"/>
  <c r="P132" i="1"/>
  <c r="P131" i="1"/>
  <c r="O124" i="1"/>
  <c r="N124" i="1"/>
  <c r="M124" i="1"/>
  <c r="P123" i="1"/>
  <c r="P122" i="1"/>
  <c r="P121" i="1"/>
  <c r="P120" i="1"/>
  <c r="I112" i="1"/>
  <c r="H112" i="1"/>
  <c r="AA112" i="1"/>
  <c r="AA111" i="1"/>
  <c r="AA110" i="1"/>
  <c r="AA109" i="1"/>
  <c r="AE79" i="1"/>
  <c r="AC79" i="1"/>
  <c r="AB79" i="1"/>
  <c r="Z79" i="1"/>
  <c r="Y79" i="1"/>
  <c r="W79" i="1"/>
  <c r="V79" i="1"/>
  <c r="T79" i="1"/>
  <c r="S79" i="1"/>
  <c r="Q79" i="1"/>
  <c r="P79" i="1"/>
  <c r="O79" i="1"/>
  <c r="M79" i="1"/>
  <c r="L79" i="1"/>
  <c r="K79" i="1"/>
  <c r="I79" i="1"/>
  <c r="H79" i="1"/>
  <c r="G79" i="1"/>
  <c r="F79" i="1"/>
  <c r="E79" i="1"/>
  <c r="AE75" i="1"/>
  <c r="AC75" i="1"/>
  <c r="AB75" i="1"/>
  <c r="Z75" i="1"/>
  <c r="Y75" i="1"/>
  <c r="W75" i="1"/>
  <c r="V75" i="1"/>
  <c r="T75" i="1"/>
  <c r="S75" i="1"/>
  <c r="Q75" i="1"/>
  <c r="P75" i="1"/>
  <c r="O75" i="1"/>
  <c r="M75" i="1"/>
  <c r="L75" i="1"/>
  <c r="K75" i="1"/>
  <c r="I75" i="1"/>
  <c r="H75" i="1"/>
  <c r="G75" i="1"/>
  <c r="F75" i="1"/>
  <c r="E75" i="1"/>
  <c r="AE71" i="1"/>
  <c r="AC71" i="1"/>
  <c r="AB71" i="1"/>
  <c r="Z71" i="1"/>
  <c r="Y71" i="1"/>
  <c r="W71" i="1"/>
  <c r="V71" i="1"/>
  <c r="T71" i="1"/>
  <c r="S71" i="1"/>
  <c r="Q71" i="1"/>
  <c r="P71" i="1"/>
  <c r="O71" i="1"/>
  <c r="M71" i="1"/>
  <c r="L71" i="1"/>
  <c r="K71" i="1"/>
  <c r="I71" i="1"/>
  <c r="H71" i="1"/>
  <c r="G71" i="1"/>
  <c r="F71" i="1"/>
  <c r="E71" i="1"/>
  <c r="AE64" i="1"/>
  <c r="AC64" i="1"/>
  <c r="AB64" i="1"/>
  <c r="Z64" i="1"/>
  <c r="Y64" i="1"/>
  <c r="W64" i="1"/>
  <c r="V64" i="1"/>
  <c r="T64" i="1"/>
  <c r="S64" i="1"/>
  <c r="Q64" i="1"/>
  <c r="P64" i="1"/>
  <c r="O64" i="1"/>
  <c r="M64" i="1"/>
  <c r="L64" i="1"/>
  <c r="K64" i="1"/>
  <c r="I64" i="1"/>
  <c r="H64" i="1"/>
  <c r="G64" i="1"/>
  <c r="F64" i="1"/>
  <c r="E64" i="1"/>
  <c r="AD78" i="1"/>
  <c r="AD77" i="1"/>
  <c r="AD76" i="1"/>
  <c r="AD74" i="1"/>
  <c r="AD73" i="1"/>
  <c r="AD72" i="1"/>
  <c r="AD70" i="1"/>
  <c r="AD69" i="1"/>
  <c r="AD68" i="1"/>
  <c r="AD67" i="1"/>
  <c r="AD66" i="1"/>
  <c r="AD65" i="1"/>
  <c r="AD63" i="1"/>
  <c r="AD62" i="1"/>
  <c r="AD61" i="1"/>
  <c r="AD60" i="1"/>
  <c r="AD59" i="1"/>
  <c r="AD57" i="1"/>
  <c r="AA78" i="1"/>
  <c r="AA77" i="1"/>
  <c r="AA76" i="1"/>
  <c r="AA74" i="1"/>
  <c r="AA73" i="1"/>
  <c r="AA72" i="1"/>
  <c r="AA70" i="1"/>
  <c r="AA69" i="1"/>
  <c r="AA68" i="1"/>
  <c r="AA67" i="1"/>
  <c r="AA66" i="1"/>
  <c r="AA65" i="1"/>
  <c r="AA63" i="1"/>
  <c r="AA62" i="1"/>
  <c r="AA61" i="1"/>
  <c r="AA60" i="1"/>
  <c r="AA59" i="1"/>
  <c r="AA57" i="1"/>
  <c r="X78" i="1"/>
  <c r="X77" i="1"/>
  <c r="X76" i="1"/>
  <c r="X74" i="1"/>
  <c r="X73" i="1"/>
  <c r="X72" i="1"/>
  <c r="X70" i="1"/>
  <c r="X69" i="1"/>
  <c r="X68" i="1"/>
  <c r="X67" i="1"/>
  <c r="X66" i="1"/>
  <c r="X65" i="1"/>
  <c r="X63" i="1"/>
  <c r="X62" i="1"/>
  <c r="X61" i="1"/>
  <c r="X60" i="1"/>
  <c r="X59" i="1"/>
  <c r="X57" i="1"/>
  <c r="U78" i="1"/>
  <c r="U77" i="1"/>
  <c r="U76" i="1"/>
  <c r="U74" i="1"/>
  <c r="U73" i="1"/>
  <c r="U72" i="1"/>
  <c r="U70" i="1"/>
  <c r="U69" i="1"/>
  <c r="U68" i="1"/>
  <c r="U67" i="1"/>
  <c r="U66" i="1"/>
  <c r="U65" i="1"/>
  <c r="U63" i="1"/>
  <c r="U62" i="1"/>
  <c r="U61" i="1"/>
  <c r="U60" i="1"/>
  <c r="U59" i="1"/>
  <c r="U57" i="1"/>
  <c r="R78" i="1"/>
  <c r="R77" i="1"/>
  <c r="R76" i="1"/>
  <c r="R74" i="1"/>
  <c r="R73" i="1"/>
  <c r="R72" i="1"/>
  <c r="R70" i="1"/>
  <c r="R69" i="1"/>
  <c r="R68" i="1"/>
  <c r="R67" i="1"/>
  <c r="R66" i="1"/>
  <c r="R65" i="1"/>
  <c r="R63" i="1"/>
  <c r="R62" i="1"/>
  <c r="R61" i="1"/>
  <c r="R60" i="1"/>
  <c r="R59" i="1"/>
  <c r="R57" i="1"/>
  <c r="N78" i="1"/>
  <c r="N77" i="1"/>
  <c r="N76" i="1"/>
  <c r="N74" i="1"/>
  <c r="N73" i="1"/>
  <c r="N72" i="1"/>
  <c r="N70" i="1"/>
  <c r="N69" i="1"/>
  <c r="N68" i="1"/>
  <c r="N67" i="1"/>
  <c r="N66" i="1"/>
  <c r="N65" i="1"/>
  <c r="N63" i="1"/>
  <c r="N62" i="1"/>
  <c r="N61" i="1"/>
  <c r="N60" i="1"/>
  <c r="N59" i="1"/>
  <c r="N57" i="1"/>
  <c r="J78" i="1"/>
  <c r="J77" i="1"/>
  <c r="J76" i="1"/>
  <c r="J74" i="1"/>
  <c r="J73" i="1"/>
  <c r="J72" i="1"/>
  <c r="J70" i="1"/>
  <c r="J69" i="1"/>
  <c r="J68" i="1"/>
  <c r="J67" i="1"/>
  <c r="J66" i="1"/>
  <c r="J65" i="1"/>
  <c r="J63" i="1"/>
  <c r="J62" i="1"/>
  <c r="J61" i="1"/>
  <c r="J60" i="1"/>
  <c r="J59" i="1"/>
  <c r="J57" i="1"/>
  <c r="AB38" i="1"/>
  <c r="AB37" i="1"/>
  <c r="AB36" i="1"/>
  <c r="AB34" i="1"/>
  <c r="AB33" i="1"/>
  <c r="AB32" i="1"/>
  <c r="AB27" i="1"/>
  <c r="AB26" i="1"/>
  <c r="AB25" i="1"/>
  <c r="AB23" i="1"/>
  <c r="AB22" i="1"/>
  <c r="AB21" i="1"/>
  <c r="AB20" i="1"/>
  <c r="AB19" i="1"/>
  <c r="AB17" i="1"/>
  <c r="AC31" i="1"/>
  <c r="AC24" i="1"/>
  <c r="AA31" i="1"/>
  <c r="Z31" i="1"/>
  <c r="AA24" i="1"/>
  <c r="AB24" i="1" s="1"/>
  <c r="Z24" i="1"/>
  <c r="W31" i="1"/>
  <c r="V31" i="1"/>
  <c r="U31" i="1"/>
  <c r="W24" i="1"/>
  <c r="V24" i="1"/>
  <c r="U24" i="1"/>
  <c r="AC35" i="1"/>
  <c r="AA35" i="1"/>
  <c r="Z35" i="1"/>
  <c r="W35" i="1"/>
  <c r="V35" i="1"/>
  <c r="U35" i="1"/>
  <c r="AC39" i="1"/>
  <c r="AA39" i="1"/>
  <c r="Z39" i="1"/>
  <c r="W39" i="1"/>
  <c r="V39" i="1"/>
  <c r="U39" i="1"/>
  <c r="S39" i="1"/>
  <c r="R39" i="1"/>
  <c r="Q39" i="1"/>
  <c r="P39" i="1"/>
  <c r="O39" i="1"/>
  <c r="N39" i="1"/>
  <c r="M39" i="1"/>
  <c r="L39" i="1"/>
  <c r="K39" i="1"/>
  <c r="J39" i="1"/>
  <c r="I39" i="1"/>
  <c r="S35" i="1"/>
  <c r="R35" i="1"/>
  <c r="Q35" i="1"/>
  <c r="P35" i="1"/>
  <c r="O35" i="1"/>
  <c r="N35" i="1"/>
  <c r="M35" i="1"/>
  <c r="L35" i="1"/>
  <c r="K35" i="1"/>
  <c r="J35" i="1"/>
  <c r="I35" i="1"/>
  <c r="S31" i="1"/>
  <c r="R31" i="1"/>
  <c r="Q31" i="1"/>
  <c r="P31" i="1"/>
  <c r="O31" i="1"/>
  <c r="N31" i="1"/>
  <c r="M31" i="1"/>
  <c r="L31" i="1"/>
  <c r="K31" i="1"/>
  <c r="J31" i="1"/>
  <c r="I31" i="1"/>
  <c r="S24" i="1"/>
  <c r="R24" i="1"/>
  <c r="Q24" i="1"/>
  <c r="P24" i="1"/>
  <c r="O24" i="1"/>
  <c r="N24" i="1"/>
  <c r="M24" i="1"/>
  <c r="L24" i="1"/>
  <c r="K24" i="1"/>
  <c r="J24" i="1"/>
  <c r="I24" i="1"/>
  <c r="X38" i="1"/>
  <c r="X37" i="1"/>
  <c r="X36" i="1"/>
  <c r="X34" i="1"/>
  <c r="Y34" i="1" s="1"/>
  <c r="X33" i="1"/>
  <c r="X32" i="1"/>
  <c r="X27" i="1"/>
  <c r="X26" i="1"/>
  <c r="X25" i="1"/>
  <c r="X23" i="1"/>
  <c r="X22" i="1"/>
  <c r="X21" i="1"/>
  <c r="X19" i="1"/>
  <c r="X17" i="1"/>
  <c r="T38" i="1"/>
  <c r="T37" i="1"/>
  <c r="T36" i="1"/>
  <c r="T33" i="1"/>
  <c r="T32" i="1"/>
  <c r="T30" i="1"/>
  <c r="Y30" i="1" s="1"/>
  <c r="T27" i="1"/>
  <c r="T26" i="1"/>
  <c r="T25" i="1"/>
  <c r="T19" i="1"/>
  <c r="T20" i="1"/>
  <c r="T21" i="1"/>
  <c r="T22" i="1"/>
  <c r="T23" i="1"/>
  <c r="T17" i="1"/>
  <c r="AC80" i="1" l="1"/>
  <c r="O80" i="1"/>
  <c r="M80" i="1"/>
  <c r="AE80" i="1"/>
  <c r="Q80" i="1"/>
  <c r="E80" i="1"/>
  <c r="T80" i="1"/>
  <c r="V80" i="1"/>
  <c r="G80" i="1"/>
  <c r="W80" i="1"/>
  <c r="H80" i="1"/>
  <c r="K80" i="1"/>
  <c r="I80" i="1"/>
  <c r="Y21" i="1"/>
  <c r="AD21" i="1" s="1"/>
  <c r="AE21" i="1" s="1"/>
  <c r="F80" i="1"/>
  <c r="X79" i="1"/>
  <c r="Y25" i="1"/>
  <c r="AD25" i="1" s="1"/>
  <c r="AE25" i="1" s="1"/>
  <c r="AF67" i="1"/>
  <c r="AF72" i="1"/>
  <c r="AB35" i="1"/>
  <c r="AF65" i="1"/>
  <c r="AF69" i="1"/>
  <c r="AA64" i="1"/>
  <c r="AA75" i="1"/>
  <c r="AA79" i="1"/>
  <c r="AD64" i="1"/>
  <c r="X71" i="1"/>
  <c r="AD71" i="1"/>
  <c r="N75" i="1"/>
  <c r="X75" i="1"/>
  <c r="AD75" i="1"/>
  <c r="N79" i="1"/>
  <c r="AD79" i="1"/>
  <c r="AF74" i="1"/>
  <c r="AF76" i="1"/>
  <c r="AG76" i="1" s="1"/>
  <c r="AF73" i="1"/>
  <c r="J71" i="1"/>
  <c r="J75" i="1"/>
  <c r="R75" i="1"/>
  <c r="Y20" i="1"/>
  <c r="AD20" i="1" s="1"/>
  <c r="AE20" i="1" s="1"/>
  <c r="Y38" i="1"/>
  <c r="AD38" i="1" s="1"/>
  <c r="AE38" i="1" s="1"/>
  <c r="AB31" i="1"/>
  <c r="AF70" i="1"/>
  <c r="AF68" i="1"/>
  <c r="AF78" i="1"/>
  <c r="R64" i="1"/>
  <c r="J79" i="1"/>
  <c r="Y23" i="1"/>
  <c r="Y19" i="1"/>
  <c r="AD19" i="1" s="1"/>
  <c r="AE19" i="1" s="1"/>
  <c r="Y33" i="1"/>
  <c r="AD33" i="1" s="1"/>
  <c r="AE33" i="1" s="1"/>
  <c r="Y32" i="1"/>
  <c r="AD32" i="1" s="1"/>
  <c r="AE32" i="1" s="1"/>
  <c r="Y37" i="1"/>
  <c r="AD37" i="1" s="1"/>
  <c r="AE37" i="1" s="1"/>
  <c r="U71" i="1"/>
  <c r="Y80" i="1"/>
  <c r="U79" i="1"/>
  <c r="I113" i="1"/>
  <c r="N105" i="1"/>
  <c r="AF66" i="1"/>
  <c r="S80" i="1"/>
  <c r="AF60" i="1"/>
  <c r="AF59" i="1"/>
  <c r="AF63" i="1"/>
  <c r="AF57" i="1"/>
  <c r="AG57" i="1" s="1"/>
  <c r="AF61" i="1"/>
  <c r="AF62" i="1"/>
  <c r="J40" i="1"/>
  <c r="Y36" i="1"/>
  <c r="AD36" i="1" s="1"/>
  <c r="AE36" i="1" s="1"/>
  <c r="X39" i="1"/>
  <c r="AB39" i="1"/>
  <c r="S40" i="1"/>
  <c r="P40" i="1"/>
  <c r="T24" i="1"/>
  <c r="Y24" i="1" s="1"/>
  <c r="AD24" i="1" s="1"/>
  <c r="Y119" i="1" s="1"/>
  <c r="M40" i="1"/>
  <c r="Q40" i="1"/>
  <c r="Y22" i="1"/>
  <c r="AD22" i="1" s="1"/>
  <c r="J110" i="1" s="1"/>
  <c r="R40" i="1"/>
  <c r="N71" i="1"/>
  <c r="L80" i="1"/>
  <c r="AB80" i="1"/>
  <c r="Y26" i="1"/>
  <c r="AD26" i="1" s="1"/>
  <c r="AE26" i="1" s="1"/>
  <c r="AD30" i="1"/>
  <c r="AE30" i="1" s="1"/>
  <c r="X35" i="1"/>
  <c r="X64" i="1"/>
  <c r="U64" i="1"/>
  <c r="AA71" i="1"/>
  <c r="U75" i="1"/>
  <c r="P80" i="1"/>
  <c r="I40" i="1"/>
  <c r="N40" i="1"/>
  <c r="T39" i="1"/>
  <c r="N64" i="1"/>
  <c r="Y27" i="1"/>
  <c r="AD27" i="1" s="1"/>
  <c r="AE27" i="1" s="1"/>
  <c r="K40" i="1"/>
  <c r="U40" i="1"/>
  <c r="W40" i="1"/>
  <c r="X24" i="1"/>
  <c r="X31" i="1"/>
  <c r="AD34" i="1"/>
  <c r="AE34" i="1" s="1"/>
  <c r="R71" i="1"/>
  <c r="R79" i="1"/>
  <c r="O40" i="1"/>
  <c r="L40" i="1"/>
  <c r="P124" i="1"/>
  <c r="Z80" i="1"/>
  <c r="AF77" i="1"/>
  <c r="Z40" i="1"/>
  <c r="T31" i="1"/>
  <c r="J64" i="1"/>
  <c r="V40" i="1"/>
  <c r="AC40" i="1"/>
  <c r="AA40" i="1"/>
  <c r="T35" i="1"/>
  <c r="AE23" i="1" l="1"/>
  <c r="AD23" i="1"/>
  <c r="AD17" i="1"/>
  <c r="O103" i="1" s="1"/>
  <c r="AF79" i="1"/>
  <c r="AG79" i="1" s="1"/>
  <c r="Y31" i="1"/>
  <c r="AD31" i="1" s="1"/>
  <c r="AE31" i="1" s="1"/>
  <c r="AF75" i="1"/>
  <c r="AF71" i="1"/>
  <c r="AE22" i="1"/>
  <c r="AF64" i="1"/>
  <c r="Y39" i="1"/>
  <c r="X40" i="1"/>
  <c r="AB40" i="1"/>
  <c r="Y35" i="1"/>
  <c r="AD35" i="1" s="1"/>
  <c r="AE35" i="1" s="1"/>
  <c r="Y8" i="1"/>
  <c r="AE17" i="1" l="1"/>
  <c r="AE24" i="1"/>
  <c r="AD39" i="1"/>
  <c r="P134" i="1"/>
  <c r="AD40" i="1" l="1"/>
  <c r="L95" i="1" s="1"/>
  <c r="AE39" i="1"/>
  <c r="R80" i="1"/>
  <c r="X80" i="1"/>
  <c r="AD80" i="1"/>
  <c r="U80" i="1"/>
  <c r="AA80" i="1"/>
  <c r="O135" i="1"/>
  <c r="O125" i="1"/>
  <c r="N80" i="1" l="1"/>
  <c r="J80" i="1"/>
  <c r="T40" i="1"/>
  <c r="Y40" i="1" s="1"/>
  <c r="AF40" i="1" s="1"/>
  <c r="P135" i="1"/>
  <c r="P125" i="1"/>
  <c r="M135" i="1"/>
  <c r="N125" i="1"/>
  <c r="N135" i="1"/>
  <c r="M125" i="1"/>
  <c r="AE40" i="1" l="1"/>
  <c r="AF80" i="1"/>
  <c r="AG80" i="1" s="1"/>
  <c r="Y120" i="1"/>
  <c r="Y122" i="1"/>
  <c r="Y121" i="1"/>
  <c r="Q95" i="1" l="1"/>
  <c r="M95" i="1"/>
  <c r="P95" i="1"/>
  <c r="O95" i="1"/>
  <c r="N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社団法人日本産業機械工業会</author>
    <author>yamasaki</author>
  </authors>
  <commentList>
    <comment ref="F7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各ページの社名欄とリンクしております</t>
        </r>
      </text>
    </comment>
    <comment ref="W8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環境装置関係事業に携わる方全員の人数をご記入下さい。</t>
        </r>
      </text>
    </comment>
  </commentList>
</comments>
</file>

<file path=xl/sharedStrings.xml><?xml version="1.0" encoding="utf-8"?>
<sst xmlns="http://schemas.openxmlformats.org/spreadsheetml/2006/main" count="270" uniqueCount="191">
  <si>
    <t>鉄鋼</t>
    <rPh sb="0" eb="2">
      <t>テッコウ</t>
    </rPh>
    <phoneticPr fontId="1"/>
  </si>
  <si>
    <t>非鉄金属</t>
    <rPh sb="0" eb="1">
      <t>ヒ</t>
    </rPh>
    <rPh sb="1" eb="2">
      <t>テツ</t>
    </rPh>
    <rPh sb="2" eb="4">
      <t>キンゾク</t>
    </rPh>
    <phoneticPr fontId="1"/>
  </si>
  <si>
    <t>非　製　造　業</t>
    <rPh sb="0" eb="7">
      <t>ヒセイゾウギョウ</t>
    </rPh>
    <phoneticPr fontId="1"/>
  </si>
  <si>
    <r>
      <t>化学　　　　　　　　　　</t>
    </r>
    <r>
      <rPr>
        <sz val="5"/>
        <rFont val="ＭＳ Ｐゴシック"/>
        <family val="3"/>
        <charset val="128"/>
      </rPr>
      <t>　（除石油化学）</t>
    </r>
    <rPh sb="0" eb="2">
      <t>カガク</t>
    </rPh>
    <rPh sb="14" eb="15">
      <t>ジョセキ</t>
    </rPh>
    <rPh sb="15" eb="16">
      <t>イシ</t>
    </rPh>
    <rPh sb="16" eb="17">
      <t>ユ</t>
    </rPh>
    <rPh sb="17" eb="19">
      <t>カガク</t>
    </rPh>
    <phoneticPr fontId="1"/>
  </si>
  <si>
    <t>百万円</t>
    <rPh sb="0" eb="3">
      <t>ヒャクマンエン</t>
    </rPh>
    <phoneticPr fontId="1"/>
  </si>
  <si>
    <t>繊維</t>
    <rPh sb="0" eb="2">
      <t>センイ</t>
    </rPh>
    <phoneticPr fontId="1"/>
  </si>
  <si>
    <t>石油化学</t>
    <rPh sb="0" eb="2">
      <t>セキユ</t>
    </rPh>
    <rPh sb="2" eb="4">
      <t>カガク</t>
    </rPh>
    <phoneticPr fontId="1"/>
  </si>
  <si>
    <t>機械</t>
    <rPh sb="0" eb="2">
      <t>キカイ</t>
    </rPh>
    <phoneticPr fontId="1"/>
  </si>
  <si>
    <t>その他</t>
    <rPh sb="0" eb="3">
      <t>ソノタ</t>
    </rPh>
    <phoneticPr fontId="1"/>
  </si>
  <si>
    <t>その他</t>
    <rPh sb="0" eb="3">
      <t>ソノタ</t>
    </rPh>
    <phoneticPr fontId="1"/>
  </si>
  <si>
    <t>小　　　　　計</t>
    <rPh sb="0" eb="1">
      <t>ショウ</t>
    </rPh>
    <rPh sb="6" eb="7">
      <t>ケイ</t>
    </rPh>
    <phoneticPr fontId="1"/>
  </si>
  <si>
    <t>Ｃごみ処理装置</t>
    <rPh sb="3" eb="5">
      <t>ショリ</t>
    </rPh>
    <rPh sb="5" eb="7">
      <t>ソウチ</t>
    </rPh>
    <phoneticPr fontId="1"/>
  </si>
  <si>
    <t>合　　　　計</t>
    <rPh sb="0" eb="6">
      <t>ゴウケイ</t>
    </rPh>
    <phoneticPr fontId="1"/>
  </si>
  <si>
    <t>食品</t>
    <rPh sb="0" eb="2">
      <t>ショクヒン</t>
    </rPh>
    <phoneticPr fontId="1"/>
  </si>
  <si>
    <t>ﾊﾟﾙﾌﾟ・紙</t>
    <rPh sb="6" eb="7">
      <t>カミ</t>
    </rPh>
    <phoneticPr fontId="1"/>
  </si>
  <si>
    <t>石油・石炭</t>
    <rPh sb="0" eb="2">
      <t>セキユ</t>
    </rPh>
    <rPh sb="3" eb="5">
      <t>セキタン</t>
    </rPh>
    <phoneticPr fontId="1"/>
  </si>
  <si>
    <t>窯業</t>
    <rPh sb="0" eb="1">
      <t>窯</t>
    </rPh>
    <rPh sb="1" eb="2">
      <t>ギョウ</t>
    </rPh>
    <phoneticPr fontId="1"/>
  </si>
  <si>
    <t>電力</t>
    <rPh sb="0" eb="2">
      <t>デンリョク</t>
    </rPh>
    <phoneticPr fontId="1"/>
  </si>
  <si>
    <t>鉱業</t>
    <rPh sb="0" eb="2">
      <t>コウギョウ</t>
    </rPh>
    <phoneticPr fontId="1"/>
  </si>
  <si>
    <t>民　　　　間　　　　需　　　　要</t>
    <rPh sb="0" eb="6">
      <t>ミンカン</t>
    </rPh>
    <rPh sb="10" eb="16">
      <t>ジュヨウ</t>
    </rPh>
    <phoneticPr fontId="1"/>
  </si>
  <si>
    <t>製　　　　造　　　　業</t>
    <rPh sb="0" eb="11">
      <t>セイゾウギョウ</t>
    </rPh>
    <phoneticPr fontId="1"/>
  </si>
  <si>
    <t>Ａ 大気汚染防止装置</t>
    <rPh sb="2" eb="4">
      <t>タイキ</t>
    </rPh>
    <rPh sb="4" eb="6">
      <t>オセン</t>
    </rPh>
    <rPh sb="6" eb="8">
      <t>ボウシ</t>
    </rPh>
    <rPh sb="8" eb="10">
      <t>ソウチ</t>
    </rPh>
    <phoneticPr fontId="1"/>
  </si>
  <si>
    <t>（単位：百万円）</t>
    <rPh sb="1" eb="3">
      <t>タンイ</t>
    </rPh>
    <rPh sb="4" eb="7">
      <t>ヒャクマンエン</t>
    </rPh>
    <phoneticPr fontId="1"/>
  </si>
  <si>
    <t>東南アジア</t>
    <rPh sb="0" eb="2">
      <t>トウナン</t>
    </rPh>
    <phoneticPr fontId="1"/>
  </si>
  <si>
    <t>西アジア</t>
    <rPh sb="0" eb="1">
      <t>ニシ</t>
    </rPh>
    <phoneticPr fontId="1"/>
  </si>
  <si>
    <t>ヨーロッパ</t>
    <phoneticPr fontId="1"/>
  </si>
  <si>
    <t>北アメリカ</t>
    <rPh sb="0" eb="1">
      <t>キタ</t>
    </rPh>
    <phoneticPr fontId="1"/>
  </si>
  <si>
    <t>南アメリカ</t>
    <rPh sb="0" eb="1">
      <t>ミナミ</t>
    </rPh>
    <phoneticPr fontId="1"/>
  </si>
  <si>
    <t>アフリカ</t>
    <phoneticPr fontId="1"/>
  </si>
  <si>
    <t>ロシア・東欧</t>
    <rPh sb="4" eb="6">
      <t>トウオウ</t>
    </rPh>
    <phoneticPr fontId="1"/>
  </si>
  <si>
    <t>大洋州</t>
    <rPh sb="0" eb="2">
      <t>タイヨウ</t>
    </rPh>
    <rPh sb="2" eb="3">
      <t>シュウ</t>
    </rPh>
    <phoneticPr fontId="1"/>
  </si>
  <si>
    <t>韓国</t>
    <rPh sb="0" eb="2">
      <t>カンコク</t>
    </rPh>
    <phoneticPr fontId="1"/>
  </si>
  <si>
    <t>台湾</t>
    <rPh sb="0" eb="2">
      <t>タイワン</t>
    </rPh>
    <phoneticPr fontId="1"/>
  </si>
  <si>
    <t>中国</t>
    <rPh sb="0" eb="2">
      <t>チュウゴク</t>
    </rPh>
    <phoneticPr fontId="1"/>
  </si>
  <si>
    <t>タイ</t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</si>
  <si>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</si>
  <si>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</si>
  <si>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イラン</t>
    <phoneticPr fontId="1"/>
  </si>
  <si>
    <t>その他</t>
    <rPh sb="2" eb="3">
      <t>タ</t>
    </rPh>
    <phoneticPr fontId="1"/>
  </si>
  <si>
    <t>イギリス</t>
    <phoneticPr fontId="1"/>
  </si>
  <si>
    <t>ドイツ</t>
    <phoneticPr fontId="1"/>
  </si>
  <si>
    <t>アメリカ</t>
    <phoneticPr fontId="1"/>
  </si>
  <si>
    <t>ブラジル</t>
    <phoneticPr fontId="1"/>
  </si>
  <si>
    <t>南アフリカ</t>
    <rPh sb="0" eb="1">
      <t>ミナミ</t>
    </rPh>
    <phoneticPr fontId="1"/>
  </si>
  <si>
    <t>その他</t>
    <rPh sb="2" eb="3">
      <t>タ</t>
    </rPh>
    <phoneticPr fontId="1"/>
  </si>
  <si>
    <t>ロシア</t>
    <phoneticPr fontId="1"/>
  </si>
  <si>
    <t>地方自治体</t>
    <rPh sb="0" eb="2">
      <t>チホウ</t>
    </rPh>
    <rPh sb="2" eb="5">
      <t>ジチタイ</t>
    </rPh>
    <phoneticPr fontId="1"/>
  </si>
  <si>
    <t>その他</t>
    <rPh sb="2" eb="3">
      <t>タ</t>
    </rPh>
    <phoneticPr fontId="1"/>
  </si>
  <si>
    <t>官公需要</t>
    <rPh sb="0" eb="2">
      <t>カンコウ</t>
    </rPh>
    <rPh sb="2" eb="4">
      <t>ジュヨウ</t>
    </rPh>
    <phoneticPr fontId="1"/>
  </si>
  <si>
    <t>官公需計</t>
    <rPh sb="0" eb="3">
      <t>カンコウジュ</t>
    </rPh>
    <rPh sb="3" eb="4">
      <t>ケイ</t>
    </rPh>
    <phoneticPr fontId="1"/>
  </si>
  <si>
    <t>輸出</t>
    <rPh sb="0" eb="2">
      <t>ユシュツ</t>
    </rPh>
    <phoneticPr fontId="1"/>
  </si>
  <si>
    <t>合計金額</t>
    <rPh sb="0" eb="2">
      <t>ゴウケイ</t>
    </rPh>
    <rPh sb="2" eb="4">
      <t>キンガク</t>
    </rPh>
    <phoneticPr fontId="1"/>
  </si>
  <si>
    <t>合計</t>
    <rPh sb="0" eb="2">
      <t>ゴウケイ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</si>
  <si>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</si>
  <si>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</si>
  <si>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３．その他処理装置</t>
    <rPh sb="4" eb="5">
      <t>タ</t>
    </rPh>
    <rPh sb="5" eb="7">
      <t>ショリ</t>
    </rPh>
    <rPh sb="7" eb="9">
      <t>ソウチ</t>
    </rPh>
    <phoneticPr fontId="1"/>
  </si>
  <si>
    <t>相手企業名</t>
    <rPh sb="0" eb="2">
      <t>アイテ</t>
    </rPh>
    <rPh sb="2" eb="4">
      <t>キギョウ</t>
    </rPh>
    <rPh sb="4" eb="5">
      <t>メイ</t>
    </rPh>
    <phoneticPr fontId="1"/>
  </si>
  <si>
    <t>主要技術導入の内容</t>
    <rPh sb="0" eb="2">
      <t>シュヨウ</t>
    </rPh>
    <rPh sb="2" eb="4">
      <t>ギジュツ</t>
    </rPh>
    <rPh sb="4" eb="6">
      <t>ドウニュウ</t>
    </rPh>
    <rPh sb="7" eb="9">
      <t>ナイヨウ</t>
    </rPh>
    <phoneticPr fontId="1"/>
  </si>
  <si>
    <t>国名</t>
    <rPh sb="0" eb="2">
      <t>コクメイ</t>
    </rPh>
    <phoneticPr fontId="1"/>
  </si>
  <si>
    <t>会社名</t>
    <rPh sb="0" eb="2">
      <t>カイシャ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</si>
  <si>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</si>
  <si>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（例）焼却施設のエンジニアリング</t>
    <rPh sb="1" eb="2">
      <t>レイ</t>
    </rPh>
    <rPh sb="3" eb="5">
      <t>ショウキャク</t>
    </rPh>
    <rPh sb="5" eb="7">
      <t>シセツ</t>
    </rPh>
    <phoneticPr fontId="1"/>
  </si>
  <si>
    <t>件数</t>
    <rPh sb="0" eb="2">
      <t>ケンスウ</t>
    </rPh>
    <phoneticPr fontId="1"/>
  </si>
  <si>
    <t>百万円</t>
    <rPh sb="0" eb="3">
      <t>ヒャクマンエン</t>
    </rPh>
    <phoneticPr fontId="1"/>
  </si>
  <si>
    <t>人</t>
    <rPh sb="0" eb="1">
      <t>ニン</t>
    </rPh>
    <phoneticPr fontId="1"/>
  </si>
  <si>
    <t xml:space="preserve">１．集   じ   ん  装   置 </t>
    <rPh sb="2" eb="3">
      <t>シュウ</t>
    </rPh>
    <rPh sb="13" eb="18">
      <t>ソウチ</t>
    </rPh>
    <phoneticPr fontId="1"/>
  </si>
  <si>
    <t>６．関    連    機    器</t>
    <rPh sb="2" eb="8">
      <t>カンレン</t>
    </rPh>
    <rPh sb="12" eb="18">
      <t>キキ</t>
    </rPh>
    <phoneticPr fontId="1"/>
  </si>
  <si>
    <t>小　　　　　計</t>
    <rPh sb="0" eb="1">
      <t>ショウ</t>
    </rPh>
    <rPh sb="6" eb="7">
      <t>ケイ</t>
    </rPh>
    <phoneticPr fontId="1"/>
  </si>
  <si>
    <t>１．産業排水処理装置</t>
    <rPh sb="2" eb="4">
      <t>サンギョウハイスイ</t>
    </rPh>
    <rPh sb="4" eb="6">
      <t>ハイスイ</t>
    </rPh>
    <rPh sb="6" eb="8">
      <t>ショリ</t>
    </rPh>
    <rPh sb="8" eb="10">
      <t>ソウチ</t>
    </rPh>
    <phoneticPr fontId="1"/>
  </si>
  <si>
    <t>２．下水汚水処理装置</t>
    <rPh sb="2" eb="4">
      <t>ゲスイ</t>
    </rPh>
    <rPh sb="4" eb="6">
      <t>オスイ</t>
    </rPh>
    <rPh sb="6" eb="10">
      <t>ショリソウチ</t>
    </rPh>
    <phoneticPr fontId="1"/>
  </si>
  <si>
    <t>３．し 尿 処 理 装 置</t>
    <rPh sb="4" eb="5">
      <t>ニョウ</t>
    </rPh>
    <rPh sb="6" eb="13">
      <t>ショリソウチ</t>
    </rPh>
    <phoneticPr fontId="1"/>
  </si>
  <si>
    <t>４．汚 泥 処 理 装 置</t>
    <rPh sb="2" eb="5">
      <t>オデイ</t>
    </rPh>
    <rPh sb="6" eb="13">
      <t>ショリソウチ</t>
    </rPh>
    <phoneticPr fontId="1"/>
  </si>
  <si>
    <t>５．海洋汚染防止装置</t>
    <rPh sb="2" eb="4">
      <t>カイヨウ</t>
    </rPh>
    <rPh sb="4" eb="6">
      <t>オセン</t>
    </rPh>
    <rPh sb="6" eb="8">
      <t>ボウシ</t>
    </rPh>
    <rPh sb="8" eb="10">
      <t>ソウチ</t>
    </rPh>
    <phoneticPr fontId="1"/>
  </si>
  <si>
    <t>１．都市ごみ処理装置</t>
    <rPh sb="2" eb="4">
      <t>トシ</t>
    </rPh>
    <rPh sb="6" eb="8">
      <t>ショリ</t>
    </rPh>
    <rPh sb="8" eb="10">
      <t>ソウチ</t>
    </rPh>
    <phoneticPr fontId="1"/>
  </si>
  <si>
    <t>２．事業系廃棄物処理装置</t>
    <rPh sb="2" eb="4">
      <t>ジギョウ</t>
    </rPh>
    <rPh sb="4" eb="5">
      <t>ケイ</t>
    </rPh>
    <rPh sb="5" eb="8">
      <t>ハイキブツ</t>
    </rPh>
    <rPh sb="8" eb="12">
      <t>ショリソウチ</t>
    </rPh>
    <phoneticPr fontId="1"/>
  </si>
  <si>
    <t>３．関    連    機    器</t>
    <rPh sb="2" eb="8">
      <t>カンレン</t>
    </rPh>
    <rPh sb="12" eb="18">
      <t>キキ</t>
    </rPh>
    <phoneticPr fontId="1"/>
  </si>
  <si>
    <t>１．騒 音 防 止 装 置</t>
    <rPh sb="2" eb="5">
      <t>ソウオン</t>
    </rPh>
    <rPh sb="6" eb="9">
      <t>ボウシ</t>
    </rPh>
    <rPh sb="10" eb="13">
      <t>ソウチ</t>
    </rPh>
    <phoneticPr fontId="1"/>
  </si>
  <si>
    <t>２．振 動 防 止 装 置</t>
    <rPh sb="2" eb="5">
      <t>シンドウ</t>
    </rPh>
    <rPh sb="6" eb="9">
      <t>ボウシ</t>
    </rPh>
    <rPh sb="10" eb="13">
      <t>ソウチ</t>
    </rPh>
    <phoneticPr fontId="1"/>
  </si>
  <si>
    <t>リサイクル関連装置売上高</t>
    <rPh sb="5" eb="7">
      <t>カンレン</t>
    </rPh>
    <rPh sb="7" eb="9">
      <t>ソウチ</t>
    </rPh>
    <rPh sb="9" eb="11">
      <t>ウリアゲ</t>
    </rPh>
    <rPh sb="11" eb="12">
      <t>ダカ</t>
    </rPh>
    <phoneticPr fontId="1"/>
  </si>
  <si>
    <t>（破砕、圧縮、選別、再生、固形燃料、ｺﾝﾎﾟｽﾄ、ﾌﾟﾗｽﾁｯｸ油化、・・・等）</t>
    <rPh sb="1" eb="3">
      <t>ハサイ</t>
    </rPh>
    <rPh sb="4" eb="6">
      <t>アッシュク</t>
    </rPh>
    <rPh sb="7" eb="9">
      <t>センベツ</t>
    </rPh>
    <rPh sb="10" eb="12">
      <t>サイセイ</t>
    </rPh>
    <rPh sb="13" eb="15">
      <t>コケイ</t>
    </rPh>
    <rPh sb="15" eb="17">
      <t>ネンリョウ</t>
    </rPh>
    <rPh sb="32" eb="34">
      <t>ユカ</t>
    </rPh>
    <rPh sb="38" eb="39">
      <t>トウ</t>
    </rPh>
    <phoneticPr fontId="1"/>
  </si>
  <si>
    <t>土壌・地下水修復関連装置の売上高</t>
    <rPh sb="0" eb="2">
      <t>ドジョウ</t>
    </rPh>
    <rPh sb="3" eb="6">
      <t>チカスイ</t>
    </rPh>
    <rPh sb="6" eb="8">
      <t>シュウフク</t>
    </rPh>
    <rPh sb="8" eb="10">
      <t>カンレン</t>
    </rPh>
    <rPh sb="10" eb="12">
      <t>ソウチ</t>
    </rPh>
    <rPh sb="13" eb="15">
      <t>ウリアゲ</t>
    </rPh>
    <rPh sb="15" eb="16">
      <t>ダカ</t>
    </rPh>
    <phoneticPr fontId="1"/>
  </si>
  <si>
    <t>（化学分解、生物分解、熱分解、分離、・・・等）</t>
    <rPh sb="1" eb="3">
      <t>カガク</t>
    </rPh>
    <rPh sb="3" eb="5">
      <t>ブンカイ</t>
    </rPh>
    <rPh sb="6" eb="8">
      <t>セイブツ</t>
    </rPh>
    <rPh sb="8" eb="10">
      <t>ブンカイ</t>
    </rPh>
    <rPh sb="11" eb="14">
      <t>ネツブンカイ</t>
    </rPh>
    <rPh sb="15" eb="17">
      <t>ブンリ</t>
    </rPh>
    <rPh sb="21" eb="22">
      <t>トウ</t>
    </rPh>
    <phoneticPr fontId="1"/>
  </si>
  <si>
    <t>A．大気汚染防止装置</t>
    <rPh sb="2" eb="4">
      <t>タイキ</t>
    </rPh>
    <rPh sb="4" eb="6">
      <t>オセン</t>
    </rPh>
    <rPh sb="6" eb="8">
      <t>ボウシ</t>
    </rPh>
    <rPh sb="8" eb="10">
      <t>ソウチ</t>
    </rPh>
    <phoneticPr fontId="1"/>
  </si>
  <si>
    <t>区分</t>
    <rPh sb="0" eb="2">
      <t>クブン</t>
    </rPh>
    <phoneticPr fontId="1"/>
  </si>
  <si>
    <t>B．水質汚濁防止装置</t>
    <rPh sb="2" eb="4">
      <t>スイシツ</t>
    </rPh>
    <rPh sb="4" eb="6">
      <t>オダク</t>
    </rPh>
    <rPh sb="6" eb="8">
      <t>ボウシ</t>
    </rPh>
    <rPh sb="8" eb="10">
      <t>ソウチ</t>
    </rPh>
    <phoneticPr fontId="1"/>
  </si>
  <si>
    <t>民間需要</t>
    <rPh sb="0" eb="2">
      <t>ミンカン</t>
    </rPh>
    <rPh sb="2" eb="4">
      <t>ジュヨウ</t>
    </rPh>
    <phoneticPr fontId="1"/>
  </si>
  <si>
    <t>１．電気式</t>
    <rPh sb="2" eb="4">
      <t>デンキ</t>
    </rPh>
    <rPh sb="4" eb="5">
      <t>シキ</t>
    </rPh>
    <phoneticPr fontId="1"/>
  </si>
  <si>
    <t>2．遠心式</t>
    <rPh sb="2" eb="4">
      <t>エンシン</t>
    </rPh>
    <rPh sb="4" eb="5">
      <t>シキ</t>
    </rPh>
    <phoneticPr fontId="1"/>
  </si>
  <si>
    <t>３．洗浄式</t>
    <rPh sb="2" eb="4">
      <t>センジョウ</t>
    </rPh>
    <rPh sb="4" eb="5">
      <t>シキ</t>
    </rPh>
    <phoneticPr fontId="1"/>
  </si>
  <si>
    <t>４．ろ過式</t>
    <rPh sb="3" eb="4">
      <t>カ</t>
    </rPh>
    <rPh sb="4" eb="5">
      <t>シキ</t>
    </rPh>
    <phoneticPr fontId="1"/>
  </si>
  <si>
    <t>5．その他</t>
    <rPh sb="4" eb="5">
      <t>タ</t>
    </rPh>
    <phoneticPr fontId="1"/>
  </si>
  <si>
    <t>1．有害ガス処理装置</t>
    <rPh sb="2" eb="4">
      <t>ユウガイ</t>
    </rPh>
    <rPh sb="6" eb="8">
      <t>ショリ</t>
    </rPh>
    <rPh sb="8" eb="10">
      <t>ソウチ</t>
    </rPh>
    <phoneticPr fontId="1"/>
  </si>
  <si>
    <t>2．悪臭処理装置</t>
    <rPh sb="2" eb="4">
      <t>アクシュウ</t>
    </rPh>
    <rPh sb="4" eb="6">
      <t>ショリ</t>
    </rPh>
    <rPh sb="6" eb="8">
      <t>ソウチ</t>
    </rPh>
    <phoneticPr fontId="1"/>
  </si>
  <si>
    <t>破砕・圧縮・選別・リサイクル設備　　　　　　　　　　　　　　　　　　　　　　　　　　　　　　　　　　　　　　　　　　　　（受入、供給、運搬、破砕、圧縮、選別、再生、貯留、固形燃料、ｺﾝﾎﾟｽﾄ等）</t>
    <rPh sb="0" eb="2">
      <t>ハサイ</t>
    </rPh>
    <rPh sb="3" eb="5">
      <t>アッシュク</t>
    </rPh>
    <rPh sb="6" eb="8">
      <t>センベツ</t>
    </rPh>
    <rPh sb="14" eb="16">
      <t>セツビ</t>
    </rPh>
    <rPh sb="61" eb="63">
      <t>ウケイレ</t>
    </rPh>
    <rPh sb="64" eb="66">
      <t>キョウキュウ</t>
    </rPh>
    <rPh sb="67" eb="69">
      <t>ウンパン</t>
    </rPh>
    <rPh sb="70" eb="72">
      <t>ハサイ</t>
    </rPh>
    <rPh sb="73" eb="75">
      <t>アッシュク</t>
    </rPh>
    <rPh sb="76" eb="78">
      <t>センベツ</t>
    </rPh>
    <rPh sb="79" eb="81">
      <t>サイセイ</t>
    </rPh>
    <rPh sb="82" eb="84">
      <t>チョリュウ</t>
    </rPh>
    <rPh sb="85" eb="87">
      <t>コケイ</t>
    </rPh>
    <rPh sb="87" eb="89">
      <t>ネンリョウ</t>
    </rPh>
    <rPh sb="96" eb="97">
      <t>トウ</t>
    </rPh>
    <phoneticPr fontId="1"/>
  </si>
  <si>
    <t>焼却設備（焼却・溶融・ガス化設備、通風設備、灰処理設備等）</t>
    <rPh sb="0" eb="2">
      <t>ショウキャク</t>
    </rPh>
    <rPh sb="2" eb="4">
      <t>セツビ</t>
    </rPh>
    <rPh sb="5" eb="7">
      <t>ショウキャク</t>
    </rPh>
    <rPh sb="8" eb="10">
      <t>ヨウユウ</t>
    </rPh>
    <rPh sb="13" eb="14">
      <t>カ</t>
    </rPh>
    <rPh sb="14" eb="16">
      <t>セツビ</t>
    </rPh>
    <rPh sb="17" eb="19">
      <t>ツウフウ</t>
    </rPh>
    <rPh sb="19" eb="21">
      <t>セツビ</t>
    </rPh>
    <rPh sb="22" eb="23">
      <t>ハイ</t>
    </rPh>
    <rPh sb="23" eb="25">
      <t>ショリ</t>
    </rPh>
    <rPh sb="25" eb="27">
      <t>セツビ</t>
    </rPh>
    <rPh sb="27" eb="28">
      <t>トウ</t>
    </rPh>
    <phoneticPr fontId="1"/>
  </si>
  <si>
    <t>その他（上記１～３以外の都市ごみ処理装置に関する機種）</t>
    <rPh sb="2" eb="3">
      <t>タ</t>
    </rPh>
    <rPh sb="4" eb="6">
      <t>ジョウキ</t>
    </rPh>
    <rPh sb="9" eb="11">
      <t>イガイ</t>
    </rPh>
    <rPh sb="12" eb="14">
      <t>トシ</t>
    </rPh>
    <rPh sb="16" eb="18">
      <t>ショリ</t>
    </rPh>
    <rPh sb="18" eb="20">
      <t>ソウチ</t>
    </rPh>
    <rPh sb="21" eb="22">
      <t>カン</t>
    </rPh>
    <rPh sb="24" eb="26">
      <t>キシュ</t>
    </rPh>
    <phoneticPr fontId="1"/>
  </si>
  <si>
    <t>合　　計</t>
    <rPh sb="0" eb="4">
      <t>ゴウケイ</t>
    </rPh>
    <phoneticPr fontId="1"/>
  </si>
  <si>
    <t>機　　種</t>
    <rPh sb="0" eb="4">
      <t>キシュ</t>
    </rPh>
    <phoneticPr fontId="1"/>
  </si>
  <si>
    <t>金　　額</t>
    <rPh sb="0" eb="4">
      <t>キンガク</t>
    </rPh>
    <phoneticPr fontId="1"/>
  </si>
  <si>
    <t>民需</t>
    <rPh sb="0" eb="2">
      <t>ミンジュ</t>
    </rPh>
    <phoneticPr fontId="1"/>
  </si>
  <si>
    <t>官公需</t>
    <rPh sb="0" eb="3">
      <t>カンコウジュ</t>
    </rPh>
    <phoneticPr fontId="1"/>
  </si>
  <si>
    <t>焼却設備（焼却・溶融・ガス化設備、通風設備、灰処理設備、等）</t>
    <rPh sb="0" eb="2">
      <t>ショウキャク</t>
    </rPh>
    <rPh sb="2" eb="4">
      <t>セツビ</t>
    </rPh>
    <rPh sb="5" eb="7">
      <t>ショウキャク</t>
    </rPh>
    <rPh sb="8" eb="10">
      <t>ヨウユウ</t>
    </rPh>
    <rPh sb="13" eb="14">
      <t>カ</t>
    </rPh>
    <rPh sb="14" eb="16">
      <t>セツビ</t>
    </rPh>
    <rPh sb="17" eb="19">
      <t>ツウフウ</t>
    </rPh>
    <rPh sb="19" eb="21">
      <t>セツビ</t>
    </rPh>
    <rPh sb="22" eb="23">
      <t>ハイ</t>
    </rPh>
    <rPh sb="23" eb="25">
      <t>ショリ</t>
    </rPh>
    <rPh sb="25" eb="27">
      <t>セツビ</t>
    </rPh>
    <rPh sb="28" eb="29">
      <t>トウ</t>
    </rPh>
    <phoneticPr fontId="1"/>
  </si>
  <si>
    <t>売上高</t>
    <rPh sb="0" eb="2">
      <t>ウリアゲ</t>
    </rPh>
    <rPh sb="2" eb="3">
      <t>ダカ</t>
    </rPh>
    <phoneticPr fontId="1"/>
  </si>
  <si>
    <t>開発費</t>
    <rPh sb="0" eb="3">
      <t>カイハツヒ</t>
    </rPh>
    <phoneticPr fontId="1"/>
  </si>
  <si>
    <t>（注）</t>
    <rPh sb="1" eb="2">
      <t>チュウ</t>
    </rPh>
    <phoneticPr fontId="1"/>
  </si>
  <si>
    <t>ｻｳｼﾞｱﾗﾋﾞｱ</t>
    <phoneticPr fontId="1"/>
  </si>
  <si>
    <r>
      <t>収集・輸送・中継設備</t>
    </r>
    <r>
      <rPr>
        <sz val="10"/>
        <rFont val="ＭＳ Ｐゴシック"/>
        <family val="3"/>
        <charset val="128"/>
      </rPr>
      <t>（ごみ収集車、ごみ容器、中継設備、真空・ｶﾌﾟｾﾙ輸送、等）</t>
    </r>
    <rPh sb="0" eb="2">
      <t>シュウシュウ</t>
    </rPh>
    <rPh sb="3" eb="5">
      <t>ユソウ</t>
    </rPh>
    <rPh sb="6" eb="8">
      <t>チュウケイ</t>
    </rPh>
    <rPh sb="8" eb="10">
      <t>セツビ</t>
    </rPh>
    <rPh sb="13" eb="15">
      <t>シュウシュウ</t>
    </rPh>
    <rPh sb="15" eb="16">
      <t>シャ</t>
    </rPh>
    <rPh sb="19" eb="21">
      <t>ヨウキ</t>
    </rPh>
    <rPh sb="22" eb="24">
      <t>チュウケイ</t>
    </rPh>
    <rPh sb="24" eb="26">
      <t>セツビ</t>
    </rPh>
    <rPh sb="27" eb="29">
      <t>シンクウ</t>
    </rPh>
    <rPh sb="35" eb="37">
      <t>ユソウ</t>
    </rPh>
    <rPh sb="38" eb="39">
      <t>トウ</t>
    </rPh>
    <phoneticPr fontId="1"/>
  </si>
  <si>
    <t>C．ごみ処理装置</t>
    <rPh sb="4" eb="6">
      <t>ショリ</t>
    </rPh>
    <rPh sb="6" eb="8">
      <t>ソウチ</t>
    </rPh>
    <phoneticPr fontId="1"/>
  </si>
  <si>
    <t>海外進出形態</t>
    <rPh sb="0" eb="2">
      <t>カイガイ</t>
    </rPh>
    <rPh sb="2" eb="4">
      <t>シンシュツ</t>
    </rPh>
    <rPh sb="4" eb="6">
      <t>ケイタイ</t>
    </rPh>
    <phoneticPr fontId="1"/>
  </si>
  <si>
    <t>（例）中国</t>
    <rPh sb="1" eb="2">
      <t>レイ</t>
    </rPh>
    <rPh sb="3" eb="5">
      <t>チュウゴク</t>
    </rPh>
    <phoneticPr fontId="1"/>
  </si>
  <si>
    <t>(例）産機工公司</t>
    <rPh sb="1" eb="2">
      <t>レイ</t>
    </rPh>
    <rPh sb="3" eb="4">
      <t>サン</t>
    </rPh>
    <rPh sb="4" eb="5">
      <t>キ</t>
    </rPh>
    <rPh sb="5" eb="6">
      <t>コウ</t>
    </rPh>
    <rPh sb="6" eb="7">
      <t>コウシ</t>
    </rPh>
    <rPh sb="7" eb="8">
      <t>シ</t>
    </rPh>
    <phoneticPr fontId="1"/>
  </si>
  <si>
    <t>4/4</t>
    <phoneticPr fontId="1"/>
  </si>
  <si>
    <t>民需計</t>
    <rPh sb="0" eb="2">
      <t>ミンジュ</t>
    </rPh>
    <rPh sb="2" eb="3">
      <t>ケイ</t>
    </rPh>
    <phoneticPr fontId="1"/>
  </si>
  <si>
    <t>Ｂ 水質汚濁防止装置</t>
    <rPh sb="2" eb="4">
      <t>スイシツ</t>
    </rPh>
    <rPh sb="4" eb="6">
      <t>オダク</t>
    </rPh>
    <rPh sb="6" eb="8">
      <t>ボウシ</t>
    </rPh>
    <rPh sb="8" eb="10">
      <t>ソウチ</t>
    </rPh>
    <phoneticPr fontId="1"/>
  </si>
  <si>
    <t>は自動計算されるので入力不要です。</t>
    <rPh sb="1" eb="3">
      <t>ジドウ</t>
    </rPh>
    <rPh sb="3" eb="5">
      <t>ケイサン</t>
    </rPh>
    <rPh sb="10" eb="12">
      <t>ニュウリョク</t>
    </rPh>
    <rPh sb="12" eb="14">
      <t>フヨウ</t>
    </rPh>
    <phoneticPr fontId="1"/>
  </si>
  <si>
    <t>会社名 　</t>
    <rPh sb="0" eb="3">
      <t>カイシャメイ</t>
    </rPh>
    <phoneticPr fontId="1"/>
  </si>
  <si>
    <t>払込資本金　　　</t>
    <rPh sb="0" eb="2">
      <t>ハライコミ</t>
    </rPh>
    <rPh sb="2" eb="4">
      <t>シホン</t>
    </rPh>
    <rPh sb="4" eb="5">
      <t>キン</t>
    </rPh>
    <phoneticPr fontId="1"/>
  </si>
  <si>
    <t>全従業員　　　　</t>
    <rPh sb="0" eb="1">
      <t>ゼン</t>
    </rPh>
    <rPh sb="1" eb="4">
      <t>ジュウギョウイン</t>
    </rPh>
    <phoneticPr fontId="1"/>
  </si>
  <si>
    <t>６．貴社の環境装置売上額のうち、リサイクル関連装置の売上高</t>
    <rPh sb="2" eb="4">
      <t>キシャ</t>
    </rPh>
    <rPh sb="5" eb="7">
      <t>カンキョウ</t>
    </rPh>
    <rPh sb="7" eb="9">
      <t>ソウチ</t>
    </rPh>
    <rPh sb="9" eb="11">
      <t>ウリアゲ</t>
    </rPh>
    <rPh sb="11" eb="12">
      <t>ガク</t>
    </rPh>
    <rPh sb="21" eb="23">
      <t>カンレン</t>
    </rPh>
    <rPh sb="23" eb="25">
      <t>ソウチ</t>
    </rPh>
    <rPh sb="26" eb="28">
      <t>ウリアゲ</t>
    </rPh>
    <rPh sb="28" eb="29">
      <t>ダカ</t>
    </rPh>
    <phoneticPr fontId="1"/>
  </si>
  <si>
    <t>７．貴社の環境装置売上額のうち、土壌、地下水修復関連装置の売上高</t>
    <rPh sb="2" eb="4">
      <t>キシャ</t>
    </rPh>
    <rPh sb="5" eb="7">
      <t>カンキョウ</t>
    </rPh>
    <rPh sb="7" eb="9">
      <t>ソウチ</t>
    </rPh>
    <rPh sb="9" eb="11">
      <t>ウリアゲ</t>
    </rPh>
    <rPh sb="11" eb="12">
      <t>ガク</t>
    </rPh>
    <rPh sb="16" eb="18">
      <t>ドジョウ</t>
    </rPh>
    <rPh sb="19" eb="22">
      <t>チカスイ</t>
    </rPh>
    <rPh sb="22" eb="24">
      <t>シュウフク</t>
    </rPh>
    <rPh sb="24" eb="26">
      <t>カンレン</t>
    </rPh>
    <rPh sb="26" eb="28">
      <t>ソウチ</t>
    </rPh>
    <rPh sb="29" eb="31">
      <t>ウリアゲ</t>
    </rPh>
    <rPh sb="31" eb="32">
      <t>ダカ</t>
    </rPh>
    <phoneticPr fontId="1"/>
  </si>
  <si>
    <t>TEL：　</t>
    <phoneticPr fontId="1"/>
  </si>
  <si>
    <t>その他（上記１～２以外の事業系廃棄物処理装置に関する機種）</t>
    <rPh sb="2" eb="3">
      <t>タ</t>
    </rPh>
    <rPh sb="4" eb="6">
      <t>ジョウキ</t>
    </rPh>
    <rPh sb="9" eb="11">
      <t>イガイ</t>
    </rPh>
    <rPh sb="12" eb="14">
      <t>ジギョウ</t>
    </rPh>
    <rPh sb="14" eb="15">
      <t>ケイ</t>
    </rPh>
    <rPh sb="15" eb="18">
      <t>ハイキブツ</t>
    </rPh>
    <rPh sb="18" eb="20">
      <t>ショリ</t>
    </rPh>
    <rPh sb="20" eb="22">
      <t>ソウチ</t>
    </rPh>
    <rPh sb="23" eb="24">
      <t>カン</t>
    </rPh>
    <rPh sb="26" eb="28">
      <t>キシュ</t>
    </rPh>
    <phoneticPr fontId="1"/>
  </si>
  <si>
    <t>Ｃ．ごみ処理装置</t>
    <rPh sb="4" eb="6">
      <t>ショリ</t>
    </rPh>
    <rPh sb="6" eb="8">
      <t>ソウチ</t>
    </rPh>
    <phoneticPr fontId="1"/>
  </si>
  <si>
    <t>1．研究開発費には人件費を含み、環境装置売上高は、表1の区分の売上高である。</t>
    <rPh sb="2" eb="4">
      <t>ケンキュウ</t>
    </rPh>
    <rPh sb="4" eb="6">
      <t>カイハツ</t>
    </rPh>
    <rPh sb="6" eb="7">
      <t>ヒ</t>
    </rPh>
    <rPh sb="9" eb="12">
      <t>ジンケンヒ</t>
    </rPh>
    <rPh sb="13" eb="14">
      <t>フク</t>
    </rPh>
    <rPh sb="16" eb="18">
      <t>カンキョウ</t>
    </rPh>
    <rPh sb="18" eb="20">
      <t>ソウチ</t>
    </rPh>
    <rPh sb="20" eb="22">
      <t>ウリアゲ</t>
    </rPh>
    <rPh sb="22" eb="23">
      <t>ダカ</t>
    </rPh>
    <rPh sb="25" eb="26">
      <t>ヒョウ</t>
    </rPh>
    <rPh sb="28" eb="30">
      <t>クブン</t>
    </rPh>
    <rPh sb="31" eb="33">
      <t>ウリアゲ</t>
    </rPh>
    <rPh sb="33" eb="34">
      <t>ダカ</t>
    </rPh>
    <phoneticPr fontId="1"/>
  </si>
  <si>
    <r>
      <t>人</t>
    </r>
    <r>
      <rPr>
        <b/>
        <i/>
        <sz val="10"/>
        <rFont val="ＭＳ Ｐゴシック"/>
        <family val="3"/>
        <charset val="128"/>
      </rPr>
      <t>うち環境装置関係</t>
    </r>
    <rPh sb="0" eb="1">
      <t>ニン</t>
    </rPh>
    <rPh sb="3" eb="5">
      <t>カンキョウ</t>
    </rPh>
    <rPh sb="5" eb="7">
      <t>ソウチ</t>
    </rPh>
    <rPh sb="7" eb="9">
      <t>カンケイ</t>
    </rPh>
    <phoneticPr fontId="1"/>
  </si>
  <si>
    <t>一般社団法人日本産業機械工業会</t>
    <rPh sb="4" eb="6">
      <t>ホウジン</t>
    </rPh>
    <rPh sb="6" eb="8">
      <t>ニホン</t>
    </rPh>
    <rPh sb="8" eb="12">
      <t>サンギョウキカイ</t>
    </rPh>
    <rPh sb="12" eb="14">
      <t>コウギョウ</t>
    </rPh>
    <rPh sb="14" eb="15">
      <t>カイ</t>
    </rPh>
    <phoneticPr fontId="1"/>
  </si>
  <si>
    <t>記入担当者（氏名）：</t>
    <rPh sb="6" eb="8">
      <t>シメイ</t>
    </rPh>
    <phoneticPr fontId="1"/>
  </si>
  <si>
    <t>小計</t>
    <rPh sb="0" eb="2">
      <t>ショウケイ</t>
    </rPh>
    <phoneticPr fontId="1"/>
  </si>
  <si>
    <t>メールアドレス：</t>
    <phoneticPr fontId="1"/>
  </si>
  <si>
    <t>主要技術輸出の内容</t>
    <rPh sb="0" eb="2">
      <t>シュヨウ</t>
    </rPh>
    <rPh sb="2" eb="4">
      <t>ギジュツ</t>
    </rPh>
    <rPh sb="4" eb="6">
      <t>ユシュツ</t>
    </rPh>
    <rPh sb="7" eb="9">
      <t>ナイヨウ</t>
    </rPh>
    <phoneticPr fontId="1"/>
  </si>
  <si>
    <t>主要技術導入・輸出の内容</t>
    <rPh sb="0" eb="2">
      <t>シュヨウ</t>
    </rPh>
    <rPh sb="2" eb="4">
      <t>ギジュツ</t>
    </rPh>
    <rPh sb="4" eb="6">
      <t>ドウニュウ</t>
    </rPh>
    <rPh sb="7" eb="9">
      <t>ユシュツ</t>
    </rPh>
    <rPh sb="10" eb="12">
      <t>ナイヨウ</t>
    </rPh>
    <phoneticPr fontId="1"/>
  </si>
  <si>
    <t>※「１０．技術導入」並びに「１１．技術輸出」において枠内に収まらない場合にはこちらにご記入ください</t>
    <rPh sb="5" eb="7">
      <t>ギジュツ</t>
    </rPh>
    <rPh sb="7" eb="9">
      <t>ドウニュウ</t>
    </rPh>
    <rPh sb="10" eb="11">
      <t>ナラ</t>
    </rPh>
    <rPh sb="17" eb="19">
      <t>ギジュツ</t>
    </rPh>
    <rPh sb="19" eb="21">
      <t>ユシュツ</t>
    </rPh>
    <rPh sb="26" eb="28">
      <t>ワクナイ</t>
    </rPh>
    <rPh sb="29" eb="30">
      <t>オサ</t>
    </rPh>
    <rPh sb="34" eb="36">
      <t>バアイ</t>
    </rPh>
    <rPh sb="43" eb="45">
      <t>キニュウ</t>
    </rPh>
    <phoneticPr fontId="1"/>
  </si>
  <si>
    <t xml:space="preserve">(   　　　  )   　　　 -    </t>
    <phoneticPr fontId="1"/>
  </si>
  <si>
    <r>
      <t>５．事業系廃棄物処理装置の機種別売上高　</t>
    </r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表1 C．ごみ処理装置　2．事業系廃棄物処理装置の機種別内訳</t>
    </r>
    <r>
      <rPr>
        <sz val="10"/>
        <rFont val="ＭＳ Ｐゴシック"/>
        <family val="3"/>
        <charset val="128"/>
      </rPr>
      <t>を記入して下さい。</t>
    </r>
    <r>
      <rPr>
        <b/>
        <sz val="10"/>
        <rFont val="ＭＳ Ｐゴシック"/>
        <family val="3"/>
        <charset val="128"/>
      </rPr>
      <t>単位：百万円</t>
    </r>
    <r>
      <rPr>
        <sz val="10"/>
        <rFont val="ＭＳ Ｐゴシック"/>
        <family val="3"/>
        <charset val="128"/>
      </rPr>
      <t>）</t>
    </r>
    <rPh sb="2" eb="4">
      <t>ジギョウ</t>
    </rPh>
    <rPh sb="4" eb="5">
      <t>ケイ</t>
    </rPh>
    <rPh sb="5" eb="8">
      <t>ハイキブツ</t>
    </rPh>
    <rPh sb="8" eb="10">
      <t>ショリ</t>
    </rPh>
    <rPh sb="10" eb="12">
      <t>ソウチ</t>
    </rPh>
    <rPh sb="13" eb="15">
      <t>キシュ</t>
    </rPh>
    <rPh sb="15" eb="16">
      <t>ベツ</t>
    </rPh>
    <rPh sb="16" eb="18">
      <t>ウリアゲ</t>
    </rPh>
    <rPh sb="18" eb="19">
      <t>ダカ</t>
    </rPh>
    <rPh sb="21" eb="22">
      <t>ヒョウ</t>
    </rPh>
    <rPh sb="28" eb="30">
      <t>ショリ</t>
    </rPh>
    <rPh sb="30" eb="32">
      <t>ソウチ</t>
    </rPh>
    <rPh sb="35" eb="37">
      <t>ジギョウ</t>
    </rPh>
    <rPh sb="37" eb="38">
      <t>ケイ</t>
    </rPh>
    <rPh sb="38" eb="41">
      <t>ハイキブツ</t>
    </rPh>
    <rPh sb="41" eb="43">
      <t>ショリ</t>
    </rPh>
    <rPh sb="43" eb="45">
      <t>ソウチ</t>
    </rPh>
    <rPh sb="46" eb="48">
      <t>キシュ</t>
    </rPh>
    <rPh sb="48" eb="49">
      <t>ベツ</t>
    </rPh>
    <rPh sb="49" eb="51">
      <t>ウチワケ</t>
    </rPh>
    <rPh sb="52" eb="54">
      <t>キニュウ</t>
    </rPh>
    <rPh sb="56" eb="57">
      <t>クダ</t>
    </rPh>
    <rPh sb="60" eb="62">
      <t>タンイ</t>
    </rPh>
    <rPh sb="63" eb="66">
      <t>ヒャクマンエン</t>
    </rPh>
    <phoneticPr fontId="1"/>
  </si>
  <si>
    <r>
      <t>４．都市ごみ処理装置の機種別売上高</t>
    </r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表1 C.ごみ処理装置　1．都市ごみ処理装置の機種別内訳</t>
    </r>
    <r>
      <rPr>
        <sz val="10"/>
        <rFont val="ＭＳ Ｐゴシック"/>
        <family val="3"/>
        <charset val="128"/>
      </rPr>
      <t>を記入してください。</t>
    </r>
    <r>
      <rPr>
        <b/>
        <sz val="10"/>
        <rFont val="ＭＳ Ｐゴシック"/>
        <family val="3"/>
        <charset val="128"/>
      </rPr>
      <t>単位：百万円）</t>
    </r>
    <rPh sb="2" eb="4">
      <t>トシ</t>
    </rPh>
    <rPh sb="6" eb="8">
      <t>ショリ</t>
    </rPh>
    <rPh sb="8" eb="10">
      <t>ソウチ</t>
    </rPh>
    <rPh sb="11" eb="13">
      <t>キシュ</t>
    </rPh>
    <rPh sb="13" eb="14">
      <t>ベツ</t>
    </rPh>
    <rPh sb="14" eb="16">
      <t>ウリアゲ</t>
    </rPh>
    <rPh sb="16" eb="17">
      <t>ダカ</t>
    </rPh>
    <rPh sb="18" eb="19">
      <t>ヒョウ</t>
    </rPh>
    <rPh sb="25" eb="27">
      <t>ショリ</t>
    </rPh>
    <rPh sb="27" eb="29">
      <t>ソウチ</t>
    </rPh>
    <rPh sb="32" eb="34">
      <t>トシ</t>
    </rPh>
    <rPh sb="36" eb="38">
      <t>ショリ</t>
    </rPh>
    <rPh sb="38" eb="40">
      <t>ソウチ</t>
    </rPh>
    <rPh sb="41" eb="43">
      <t>キシュ</t>
    </rPh>
    <rPh sb="43" eb="44">
      <t>ベツ</t>
    </rPh>
    <rPh sb="44" eb="46">
      <t>ウチワケ</t>
    </rPh>
    <rPh sb="47" eb="49">
      <t>キニュウ</t>
    </rPh>
    <rPh sb="56" eb="58">
      <t>タンイ</t>
    </rPh>
    <rPh sb="59" eb="62">
      <t>ヒャクマンエン</t>
    </rPh>
    <phoneticPr fontId="1"/>
  </si>
  <si>
    <t>※小数点以下は入力しないでください。全て整数にてご記入をお願い致します。</t>
    <rPh sb="1" eb="4">
      <t>ショウスウテン</t>
    </rPh>
    <rPh sb="4" eb="6">
      <t>イカ</t>
    </rPh>
    <rPh sb="7" eb="9">
      <t>ニュウリョク</t>
    </rPh>
    <rPh sb="18" eb="19">
      <t>スベ</t>
    </rPh>
    <rPh sb="25" eb="27">
      <t>キニュウ</t>
    </rPh>
    <rPh sb="29" eb="30">
      <t>ネガイ</t>
    </rPh>
    <rPh sb="31" eb="32">
      <t>タ</t>
    </rPh>
    <phoneticPr fontId="1"/>
  </si>
  <si>
    <t>記入担当者（所属部署）：</t>
    <rPh sb="6" eb="8">
      <t>ショゾク</t>
    </rPh>
    <rPh sb="8" eb="10">
      <t>ブショ</t>
    </rPh>
    <phoneticPr fontId="1"/>
  </si>
  <si>
    <t>記入担当者（役職）：</t>
    <rPh sb="6" eb="8">
      <t>ヤクショク</t>
    </rPh>
    <phoneticPr fontId="1"/>
  </si>
  <si>
    <r>
      <t>表２．環境装置の地域別輸出額（表１の「</t>
    </r>
    <r>
      <rPr>
        <b/>
        <sz val="13"/>
        <color rgb="FFFF0000"/>
        <rFont val="ＭＳ Ｐゴシック"/>
        <family val="3"/>
        <charset val="128"/>
      </rPr>
      <t>輸出</t>
    </r>
    <r>
      <rPr>
        <b/>
        <sz val="13"/>
        <rFont val="ＭＳ Ｐゴシック"/>
        <family val="3"/>
        <charset val="128"/>
      </rPr>
      <t>」の内訳をご記入ください。）</t>
    </r>
    <rPh sb="0" eb="1">
      <t>ヒョウ</t>
    </rPh>
    <rPh sb="3" eb="5">
      <t>カンキョウ</t>
    </rPh>
    <rPh sb="5" eb="7">
      <t>ソウチ</t>
    </rPh>
    <rPh sb="8" eb="10">
      <t>チイキ</t>
    </rPh>
    <rPh sb="10" eb="11">
      <t>ベツ</t>
    </rPh>
    <rPh sb="11" eb="14">
      <t>ユシュツガク</t>
    </rPh>
    <phoneticPr fontId="1"/>
  </si>
  <si>
    <t>(例）合弁</t>
    <rPh sb="1" eb="2">
      <t>レイ</t>
    </rPh>
    <rPh sb="3" eb="5">
      <t>ゴウベン</t>
    </rPh>
    <phoneticPr fontId="1"/>
  </si>
  <si>
    <t>（〒　　　－　　　　）</t>
    <phoneticPr fontId="1"/>
  </si>
  <si>
    <t>D.騒音・振動防止装置</t>
    <rPh sb="9" eb="11">
      <t>ソウチ</t>
    </rPh>
    <phoneticPr fontId="1"/>
  </si>
  <si>
    <t>Ｄ騒音・振動防止装置</t>
    <rPh sb="8" eb="10">
      <t>ソウチ</t>
    </rPh>
    <phoneticPr fontId="1"/>
  </si>
  <si>
    <t>Ｄ．騒音・振動防止装置</t>
    <rPh sb="9" eb="11">
      <t>ソウチ</t>
    </rPh>
    <phoneticPr fontId="1"/>
  </si>
  <si>
    <t>⇒</t>
    <phoneticPr fontId="1"/>
  </si>
  <si>
    <t>※実績がない場合は右の□欄にチェック☑を入れてください。⇒</t>
    <phoneticPr fontId="1"/>
  </si>
  <si>
    <t>※表中の黄色部分　⇒</t>
    <phoneticPr fontId="1"/>
  </si>
  <si>
    <t>備考</t>
    <rPh sb="0" eb="2">
      <t>ビコウ</t>
    </rPh>
    <phoneticPr fontId="1"/>
  </si>
  <si>
    <t>Ｅ．二酸化炭素回収・貯留・利活用装置</t>
    <rPh sb="2" eb="5">
      <t>ニサンカ</t>
    </rPh>
    <rPh sb="5" eb="7">
      <t>タンソ</t>
    </rPh>
    <rPh sb="7" eb="9">
      <t>カイシュウ</t>
    </rPh>
    <rPh sb="10" eb="12">
      <t>チョリュウ</t>
    </rPh>
    <rPh sb="13" eb="16">
      <t>リカツヨウ</t>
    </rPh>
    <phoneticPr fontId="1"/>
  </si>
  <si>
    <t>Ｅ．二酸化炭素回収・貯留・利活用装置</t>
    <phoneticPr fontId="1"/>
  </si>
  <si>
    <t>機種</t>
    <rPh sb="0" eb="2">
      <t>キシュ</t>
    </rPh>
    <phoneticPr fontId="1"/>
  </si>
  <si>
    <t>３．重・軽油脱硫装置</t>
    <rPh sb="2" eb="3">
      <t>ジュウ</t>
    </rPh>
    <rPh sb="4" eb="6">
      <t>ケイユ</t>
    </rPh>
    <rPh sb="6" eb="8">
      <t>ダツリュウ</t>
    </rPh>
    <rPh sb="8" eb="10">
      <t>ソウチ</t>
    </rPh>
    <phoneticPr fontId="1"/>
  </si>
  <si>
    <t>４．排 煙 脱 硫 装 置</t>
    <rPh sb="2" eb="5">
      <t>ハイエン</t>
    </rPh>
    <rPh sb="6" eb="9">
      <t>ダツリュウ</t>
    </rPh>
    <rPh sb="10" eb="13">
      <t>ソウチ</t>
    </rPh>
    <phoneticPr fontId="1"/>
  </si>
  <si>
    <t>５．排 煙 脱 硝 装 置</t>
    <rPh sb="2" eb="5">
      <t>ハイエン</t>
    </rPh>
    <rPh sb="6" eb="9">
      <t>ダッショウ</t>
    </rPh>
    <rPh sb="10" eb="13">
      <t>ソウチ</t>
    </rPh>
    <phoneticPr fontId="1"/>
  </si>
  <si>
    <t>６．排 ガ ス 処 理 装 置</t>
    <rPh sb="2" eb="3">
      <t>ハイ</t>
    </rPh>
    <rPh sb="8" eb="11">
      <t>ショリ</t>
    </rPh>
    <rPh sb="12" eb="15">
      <t>ソウチ</t>
    </rPh>
    <phoneticPr fontId="1"/>
  </si>
  <si>
    <t>７．関    連    機    器</t>
    <rPh sb="2" eb="8">
      <t>カンレン</t>
    </rPh>
    <rPh sb="12" eb="18">
      <t>キキ</t>
    </rPh>
    <phoneticPr fontId="1"/>
  </si>
  <si>
    <t>1.集じん装置</t>
    <phoneticPr fontId="1"/>
  </si>
  <si>
    <r>
      <t>３．排ガス処理装置の機種別売上高</t>
    </r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表１　A．大気汚染防止装置　6．排ガス処理装置の機種別内訳</t>
    </r>
    <r>
      <rPr>
        <sz val="10"/>
        <rFont val="ＭＳ Ｐゴシック"/>
        <family val="3"/>
        <charset val="128"/>
      </rPr>
      <t>を記入してください。</t>
    </r>
    <r>
      <rPr>
        <b/>
        <sz val="10"/>
        <rFont val="ＭＳ Ｐゴシック"/>
        <family val="3"/>
        <charset val="128"/>
      </rPr>
      <t>単位：百万円）</t>
    </r>
    <rPh sb="2" eb="3">
      <t>ハイ</t>
    </rPh>
    <rPh sb="5" eb="7">
      <t>ショリ</t>
    </rPh>
    <rPh sb="7" eb="9">
      <t>ソウチ</t>
    </rPh>
    <rPh sb="10" eb="12">
      <t>キシュ</t>
    </rPh>
    <rPh sb="12" eb="13">
      <t>ベツ</t>
    </rPh>
    <rPh sb="13" eb="15">
      <t>ウリアゲ</t>
    </rPh>
    <rPh sb="15" eb="16">
      <t>ダカ</t>
    </rPh>
    <rPh sb="17" eb="18">
      <t>ヒョウ</t>
    </rPh>
    <rPh sb="22" eb="24">
      <t>タイキ</t>
    </rPh>
    <rPh sb="24" eb="26">
      <t>オセン</t>
    </rPh>
    <rPh sb="26" eb="28">
      <t>ボウシ</t>
    </rPh>
    <rPh sb="28" eb="30">
      <t>ソウチ</t>
    </rPh>
    <rPh sb="33" eb="34">
      <t>ハイ</t>
    </rPh>
    <rPh sb="36" eb="38">
      <t>ショリ</t>
    </rPh>
    <rPh sb="38" eb="40">
      <t>ソウチ</t>
    </rPh>
    <rPh sb="41" eb="43">
      <t>キシュ</t>
    </rPh>
    <rPh sb="43" eb="44">
      <t>ベツ</t>
    </rPh>
    <rPh sb="44" eb="46">
      <t>ウチワケ</t>
    </rPh>
    <rPh sb="47" eb="49">
      <t>キニュウ</t>
    </rPh>
    <rPh sb="56" eb="58">
      <t>タンイ</t>
    </rPh>
    <rPh sb="59" eb="62">
      <t>ヒャクマンエン</t>
    </rPh>
    <phoneticPr fontId="1"/>
  </si>
  <si>
    <t>E二酸化炭素回収・貯留・利活用装置</t>
    <rPh sb="9" eb="11">
      <t>チョリュウ</t>
    </rPh>
    <rPh sb="15" eb="17">
      <t>ソウチ</t>
    </rPh>
    <phoneticPr fontId="1"/>
  </si>
  <si>
    <r>
      <t>９．環境装置の売上高・研究開発費</t>
    </r>
    <r>
      <rPr>
        <b/>
        <sz val="11"/>
        <rFont val="ＭＳ Ｐゴシック"/>
        <family val="3"/>
        <charset val="128"/>
      </rPr>
      <t>（単位：売上高・開発費ともに百万円、</t>
    </r>
    <r>
      <rPr>
        <b/>
        <sz val="11"/>
        <color rgb="FFFF0000"/>
        <rFont val="ＭＳ Ｐゴシック"/>
        <family val="3"/>
        <charset val="128"/>
      </rPr>
      <t>実績がない場合は「0」と記入</t>
    </r>
    <r>
      <rPr>
        <b/>
        <sz val="11"/>
        <rFont val="ＭＳ Ｐゴシック"/>
        <family val="3"/>
        <charset val="128"/>
      </rPr>
      <t>）</t>
    </r>
    <rPh sb="2" eb="4">
      <t>カンキョウ</t>
    </rPh>
    <rPh sb="4" eb="6">
      <t>ソウチ</t>
    </rPh>
    <rPh sb="7" eb="9">
      <t>ウリアゲ</t>
    </rPh>
    <rPh sb="9" eb="10">
      <t>ダカ</t>
    </rPh>
    <rPh sb="11" eb="13">
      <t>ケンキュウ</t>
    </rPh>
    <rPh sb="13" eb="16">
      <t>カイハツヒ</t>
    </rPh>
    <phoneticPr fontId="1"/>
  </si>
  <si>
    <t>3．「Ｅ．二酸化炭素回収・貯留・利活用装置」はＡ～Ｄと合算しない。</t>
    <rPh sb="5" eb="8">
      <t>ニサンカ</t>
    </rPh>
    <rPh sb="8" eb="10">
      <t>タンソ</t>
    </rPh>
    <rPh sb="10" eb="12">
      <t>カイシュウ</t>
    </rPh>
    <rPh sb="13" eb="15">
      <t>チョリュウ</t>
    </rPh>
    <rPh sb="16" eb="19">
      <t>リカツヨウ</t>
    </rPh>
    <rPh sb="19" eb="21">
      <t>ソウチ</t>
    </rPh>
    <rPh sb="27" eb="29">
      <t>ガッサン</t>
    </rPh>
    <phoneticPr fontId="1"/>
  </si>
  <si>
    <t>（注）1.「Ｅ．二酸化炭素回収・貯留・利活用装置」はＡ～Ｄと合算しない。</t>
    <rPh sb="1" eb="2">
      <t>チュウ</t>
    </rPh>
    <rPh sb="30" eb="32">
      <t>ガッサン</t>
    </rPh>
    <phoneticPr fontId="1"/>
  </si>
  <si>
    <t>（注）1.「Ｅ．二酸化炭素回収・貯留・利活用装置」はＡ～Ｄと合算しない。</t>
    <phoneticPr fontId="1"/>
  </si>
  <si>
    <t>２．ミ ス ト コ レ ク タ</t>
    <phoneticPr fontId="1"/>
  </si>
  <si>
    <t>２．集じん装置とミストコレクタの機種別売上高</t>
    <rPh sb="2" eb="3">
      <t>シュウ</t>
    </rPh>
    <rPh sb="5" eb="7">
      <t>ソウチ</t>
    </rPh>
    <rPh sb="16" eb="18">
      <t>キシュ</t>
    </rPh>
    <rPh sb="18" eb="19">
      <t>ベツ</t>
    </rPh>
    <rPh sb="19" eb="21">
      <t>ウリアゲ</t>
    </rPh>
    <rPh sb="21" eb="22">
      <t>ダカ</t>
    </rPh>
    <phoneticPr fontId="1"/>
  </si>
  <si>
    <t>2.ミストコレクタ</t>
    <phoneticPr fontId="1"/>
  </si>
  <si>
    <t>2．研究開発費の装置区分別の算出が困難な場合は、装置区分別の売上高より按分などによって記入して下さい。</t>
    <rPh sb="2" eb="4">
      <t>ケンキュウ</t>
    </rPh>
    <rPh sb="4" eb="7">
      <t>カイハツヒ</t>
    </rPh>
    <rPh sb="8" eb="10">
      <t>ソウチ</t>
    </rPh>
    <rPh sb="10" eb="12">
      <t>クブン</t>
    </rPh>
    <rPh sb="12" eb="13">
      <t>ベツ</t>
    </rPh>
    <rPh sb="14" eb="16">
      <t>サンシュツ</t>
    </rPh>
    <rPh sb="17" eb="19">
      <t>コンナン</t>
    </rPh>
    <rPh sb="20" eb="22">
      <t>バアイ</t>
    </rPh>
    <rPh sb="24" eb="26">
      <t>ソウチ</t>
    </rPh>
    <rPh sb="26" eb="28">
      <t>クブン</t>
    </rPh>
    <rPh sb="28" eb="29">
      <t>ベツ</t>
    </rPh>
    <rPh sb="30" eb="32">
      <t>ウリアゲ</t>
    </rPh>
    <rPh sb="32" eb="33">
      <t>ダカ</t>
    </rPh>
    <rPh sb="35" eb="37">
      <t>アンブン</t>
    </rPh>
    <rPh sb="43" eb="45">
      <t>キニュウ</t>
    </rPh>
    <rPh sb="47" eb="48">
      <t>クダ</t>
    </rPh>
    <phoneticPr fontId="1"/>
  </si>
  <si>
    <r>
      <t>１．CO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回収装置</t>
    </r>
    <rPh sb="5" eb="7">
      <t>カイシュウ</t>
    </rPh>
    <rPh sb="7" eb="9">
      <t>ソウチ</t>
    </rPh>
    <phoneticPr fontId="1"/>
  </si>
  <si>
    <r>
      <t>２．CO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貯留装置</t>
    </r>
    <rPh sb="5" eb="7">
      <t>チョリュウ</t>
    </rPh>
    <rPh sb="7" eb="9">
      <t>ソウチ</t>
    </rPh>
    <phoneticPr fontId="1"/>
  </si>
  <si>
    <r>
      <t>３．CO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利活用装置</t>
    </r>
    <rPh sb="5" eb="8">
      <t>リカツヨウ</t>
    </rPh>
    <rPh sb="8" eb="10">
      <t>ソウチ</t>
    </rPh>
    <phoneticPr fontId="1"/>
  </si>
  <si>
    <t>５．１～４に付属する機械その他の設備</t>
    <rPh sb="6" eb="8">
      <t>フゾク</t>
    </rPh>
    <rPh sb="10" eb="12">
      <t>キカイ</t>
    </rPh>
    <rPh sb="14" eb="15">
      <t>タ</t>
    </rPh>
    <rPh sb="16" eb="18">
      <t>セツビ</t>
    </rPh>
    <phoneticPr fontId="1"/>
  </si>
  <si>
    <r>
      <t>（</t>
    </r>
    <r>
      <rPr>
        <sz val="11"/>
        <color rgb="FFFF0000"/>
        <rFont val="ＭＳ Ｐゴシック"/>
        <family val="3"/>
        <charset val="128"/>
      </rPr>
      <t>表１　Ａ．大気汚染防止装置　１.集塵装置および２．ミストコレクタの機種別内訳</t>
    </r>
    <r>
      <rPr>
        <sz val="11"/>
        <rFont val="ＭＳ Ｐゴシック"/>
        <family val="3"/>
        <charset val="128"/>
      </rPr>
      <t>を記入して下さい。</t>
    </r>
    <r>
      <rPr>
        <b/>
        <sz val="11"/>
        <rFont val="ＭＳ Ｐゴシック"/>
        <family val="3"/>
        <charset val="128"/>
      </rPr>
      <t>単位：百万円</t>
    </r>
    <r>
      <rPr>
        <sz val="11"/>
        <rFont val="ＭＳ Ｐゴシック"/>
        <family val="3"/>
        <charset val="128"/>
      </rPr>
      <t>）</t>
    </r>
    <rPh sb="1" eb="2">
      <t>ヒョウ</t>
    </rPh>
    <rPh sb="6" eb="8">
      <t>タイキ</t>
    </rPh>
    <rPh sb="8" eb="10">
      <t>オセン</t>
    </rPh>
    <rPh sb="10" eb="12">
      <t>ボウシ</t>
    </rPh>
    <rPh sb="12" eb="14">
      <t>ソウチ</t>
    </rPh>
    <rPh sb="17" eb="19">
      <t>シュウジン</t>
    </rPh>
    <rPh sb="19" eb="21">
      <t>ソウチ</t>
    </rPh>
    <rPh sb="34" eb="36">
      <t>キシュ</t>
    </rPh>
    <rPh sb="36" eb="37">
      <t>ベツ</t>
    </rPh>
    <rPh sb="37" eb="39">
      <t>ウチワケ</t>
    </rPh>
    <rPh sb="40" eb="42">
      <t>キニュウ</t>
    </rPh>
    <rPh sb="44" eb="45">
      <t>クダ</t>
    </rPh>
    <rPh sb="48" eb="50">
      <t>タンイ</t>
    </rPh>
    <rPh sb="51" eb="54">
      <t>ヒャクマンエン</t>
    </rPh>
    <phoneticPr fontId="1"/>
  </si>
  <si>
    <r>
      <t>１０．技術導入（</t>
    </r>
    <r>
      <rPr>
        <sz val="11"/>
        <color rgb="FFFF0000"/>
        <rFont val="ＭＳ Ｐゴシック"/>
        <family val="3"/>
        <charset val="128"/>
      </rPr>
      <t>海外企業からの技術導入の実績のみご記入ください</t>
    </r>
    <r>
      <rPr>
        <sz val="11"/>
        <rFont val="ＭＳ Ｐゴシック"/>
        <family val="3"/>
        <charset val="128"/>
      </rPr>
      <t>。企業名は公表しません。）</t>
    </r>
    <rPh sb="3" eb="5">
      <t>ギジュツ</t>
    </rPh>
    <rPh sb="5" eb="7">
      <t>ドウニュウ</t>
    </rPh>
    <rPh sb="8" eb="10">
      <t>カイガイ</t>
    </rPh>
    <rPh sb="10" eb="12">
      <t>キギョウ</t>
    </rPh>
    <rPh sb="15" eb="17">
      <t>ギジュツ</t>
    </rPh>
    <rPh sb="17" eb="19">
      <t>ドウニュウ</t>
    </rPh>
    <rPh sb="20" eb="22">
      <t>ジッセキ</t>
    </rPh>
    <rPh sb="25" eb="27">
      <t>キニュウ</t>
    </rPh>
    <rPh sb="32" eb="34">
      <t>キギョウ</t>
    </rPh>
    <rPh sb="34" eb="35">
      <t>メイ</t>
    </rPh>
    <rPh sb="36" eb="38">
      <t>コウヒョウ</t>
    </rPh>
    <phoneticPr fontId="1"/>
  </si>
  <si>
    <t>「Ｅ．二酸化炭素回収・貯留・利活用装置」の４及び５は具体的な内容をご教示ください。今後の調査の参考とさせていただきます。（複数機種ご記入いただけます。）</t>
    <rPh sb="22" eb="23">
      <t>オヨ</t>
    </rPh>
    <rPh sb="26" eb="29">
      <t>グタイテキ</t>
    </rPh>
    <rPh sb="30" eb="32">
      <t>ナイヨウ</t>
    </rPh>
    <rPh sb="34" eb="36">
      <t>キョウジ</t>
    </rPh>
    <rPh sb="41" eb="43">
      <t>コンゴ</t>
    </rPh>
    <rPh sb="44" eb="46">
      <t>チョウサ</t>
    </rPh>
    <rPh sb="47" eb="49">
      <t>サンコウ</t>
    </rPh>
    <rPh sb="61" eb="63">
      <t>フクスウ</t>
    </rPh>
    <rPh sb="63" eb="65">
      <t>キシュ</t>
    </rPh>
    <rPh sb="66" eb="68">
      <t>キニュウ</t>
    </rPh>
    <phoneticPr fontId="1"/>
  </si>
  <si>
    <t>E-４：</t>
    <phoneticPr fontId="1"/>
  </si>
  <si>
    <t>E-５：</t>
    <phoneticPr fontId="1"/>
  </si>
  <si>
    <t>１１．技術輸出（海外企業への技術輸出の実績のみご記入ください。企業名は公表しません。）</t>
    <rPh sb="3" eb="5">
      <t>ギジュツ</t>
    </rPh>
    <rPh sb="5" eb="7">
      <t>ユシュツ</t>
    </rPh>
    <rPh sb="10" eb="12">
      <t>キギョウ</t>
    </rPh>
    <rPh sb="16" eb="18">
      <t>ユシュツ</t>
    </rPh>
    <phoneticPr fontId="1"/>
  </si>
  <si>
    <t>４．その他の二酸化炭素の回収・貯留・利活用装置</t>
    <rPh sb="4" eb="5">
      <t>タ</t>
    </rPh>
    <rPh sb="6" eb="9">
      <t>ニサンカ</t>
    </rPh>
    <rPh sb="9" eb="10">
      <t>スミ</t>
    </rPh>
    <rPh sb="11" eb="13">
      <t>カイシュウ</t>
    </rPh>
    <rPh sb="14" eb="16">
      <t>チョリュウ</t>
    </rPh>
    <rPh sb="17" eb="20">
      <t>リカツヨウ</t>
    </rPh>
    <rPh sb="20" eb="22">
      <t>ソウチ</t>
    </rPh>
    <phoneticPr fontId="1"/>
  </si>
  <si>
    <t>※報告書の紙媒体をご希望の方は</t>
    <rPh sb="10" eb="12">
      <t>キボウ</t>
    </rPh>
    <phoneticPr fontId="1"/>
  </si>
  <si>
    <t>（窓口の方がご回答ください）</t>
    <rPh sb="1" eb="3">
      <t>マドグチ</t>
    </rPh>
    <rPh sb="4" eb="5">
      <t>カタ</t>
    </rPh>
    <rPh sb="7" eb="9">
      <t>カイトウ</t>
    </rPh>
    <phoneticPr fontId="1"/>
  </si>
  <si>
    <t>こちらにチェックしてください。</t>
  </si>
  <si>
    <t>※２ページ以降の各種売上高の合計金額が表１と一致しない場合、隣のセルに</t>
    <rPh sb="5" eb="7">
      <t>イコウ</t>
    </rPh>
    <rPh sb="8" eb="9">
      <t>カク</t>
    </rPh>
    <rPh sb="9" eb="10">
      <t>シュ</t>
    </rPh>
    <rPh sb="10" eb="12">
      <t>ウリアゲ</t>
    </rPh>
    <rPh sb="12" eb="13">
      <t>ダカ</t>
    </rPh>
    <rPh sb="14" eb="16">
      <t>ゴウケイ</t>
    </rPh>
    <rPh sb="16" eb="18">
      <t>キンガク</t>
    </rPh>
    <rPh sb="19" eb="20">
      <t>ヒョウ</t>
    </rPh>
    <rPh sb="22" eb="24">
      <t>イッチ</t>
    </rPh>
    <rPh sb="27" eb="29">
      <t>バアイ</t>
    </rPh>
    <rPh sb="30" eb="31">
      <t>トナリ</t>
    </rPh>
    <phoneticPr fontId="1"/>
  </si>
  <si>
    <t>　「表１と合いません」と表示されますので、再度数値をご確認ください。</t>
    <phoneticPr fontId="1"/>
  </si>
  <si>
    <t>記入担当者（会社所在地）</t>
    <rPh sb="0" eb="2">
      <t>キニュウ</t>
    </rPh>
    <rPh sb="2" eb="5">
      <t>タントウシャ</t>
    </rPh>
    <rPh sb="6" eb="8">
      <t>カイシャ</t>
    </rPh>
    <rPh sb="8" eb="11">
      <t>ショザイチ</t>
    </rPh>
    <phoneticPr fontId="1"/>
  </si>
  <si>
    <t>一般社団法人　日本産業機械工業会  環境装置部　西田　行</t>
    <rPh sb="4" eb="6">
      <t>ホウジン</t>
    </rPh>
    <rPh sb="7" eb="9">
      <t>ニホン</t>
    </rPh>
    <rPh sb="9" eb="13">
      <t>サンギョウキカイ</t>
    </rPh>
    <rPh sb="13" eb="15">
      <t>コウギョウ</t>
    </rPh>
    <rPh sb="15" eb="16">
      <t>カイ</t>
    </rPh>
    <rPh sb="18" eb="20">
      <t>カンキョウ</t>
    </rPh>
    <rPh sb="20" eb="22">
      <t>ソウチ</t>
    </rPh>
    <rPh sb="22" eb="23">
      <t>ブ</t>
    </rPh>
    <rPh sb="24" eb="26">
      <t>ニシダ</t>
    </rPh>
    <rPh sb="27" eb="28">
      <t>イ</t>
    </rPh>
    <phoneticPr fontId="1"/>
  </si>
  <si>
    <t xml:space="preserve">e-mail ： nishida@jsim.or.jp </t>
    <phoneticPr fontId="1"/>
  </si>
  <si>
    <t>2025(令和7)年度環境装置の生産実績に関する調査表</t>
    <rPh sb="11" eb="13">
      <t>カンキョウ</t>
    </rPh>
    <rPh sb="13" eb="15">
      <t>ソウチ</t>
    </rPh>
    <rPh sb="16" eb="18">
      <t>セイサン</t>
    </rPh>
    <rPh sb="18" eb="20">
      <t>ジッセキ</t>
    </rPh>
    <rPh sb="21" eb="22">
      <t>カン</t>
    </rPh>
    <rPh sb="24" eb="27">
      <t>チョウサヒョウ</t>
    </rPh>
    <phoneticPr fontId="1"/>
  </si>
  <si>
    <t>表１．2025(令和7)年度環境装置の売上高　（単位：百万円、支払ベース）：　　　　　　　　　　　　　　　　　　　　　　　　　　</t>
    <rPh sb="0" eb="1">
      <t>ヒョウ</t>
    </rPh>
    <rPh sb="14" eb="16">
      <t>カンキョウ</t>
    </rPh>
    <rPh sb="16" eb="18">
      <t>ソウチ</t>
    </rPh>
    <rPh sb="19" eb="21">
      <t>ウリアゲ</t>
    </rPh>
    <rPh sb="21" eb="22">
      <t>ダカ</t>
    </rPh>
    <rPh sb="24" eb="26">
      <t>タンイ</t>
    </rPh>
    <rPh sb="27" eb="30">
      <t>ヒャクマンエン</t>
    </rPh>
    <rPh sb="31" eb="33">
      <t>シハライ</t>
    </rPh>
    <phoneticPr fontId="1"/>
  </si>
  <si>
    <t>１．総売上高（調査期間 2025(令和7)年度における環境装置以外も含めた貴社の全事業部門の売上額）</t>
    <rPh sb="2" eb="6">
      <t>ソウウリアゲダカ</t>
    </rPh>
    <rPh sb="7" eb="9">
      <t>チョウサ</t>
    </rPh>
    <rPh sb="9" eb="11">
      <t>キカン</t>
    </rPh>
    <rPh sb="27" eb="29">
      <t>カンキョウ</t>
    </rPh>
    <rPh sb="29" eb="31">
      <t>ソウチ</t>
    </rPh>
    <rPh sb="31" eb="33">
      <t>イガイ</t>
    </rPh>
    <rPh sb="34" eb="35">
      <t>フク</t>
    </rPh>
    <rPh sb="37" eb="39">
      <t>キシャ</t>
    </rPh>
    <rPh sb="40" eb="41">
      <t>ゼン</t>
    </rPh>
    <rPh sb="41" eb="43">
      <t>ジギョウ</t>
    </rPh>
    <rPh sb="43" eb="45">
      <t>ブモン</t>
    </rPh>
    <rPh sb="46" eb="48">
      <t>ウリアゲ</t>
    </rPh>
    <rPh sb="48" eb="49">
      <t>ガク</t>
    </rPh>
    <phoneticPr fontId="1"/>
  </si>
  <si>
    <t>８．環境装置の受注残（2026(令和8)年3月31日時点の受注残、単位：百万円、実績が無い場合は「0」と記入）</t>
    <rPh sb="2" eb="4">
      <t>カンキョウ</t>
    </rPh>
    <rPh sb="4" eb="6">
      <t>ソウチ</t>
    </rPh>
    <rPh sb="7" eb="9">
      <t>ジュチュウ</t>
    </rPh>
    <rPh sb="9" eb="10">
      <t>ザン</t>
    </rPh>
    <rPh sb="29" eb="31">
      <t>ジュチュウ</t>
    </rPh>
    <rPh sb="31" eb="32">
      <t>ザン</t>
    </rPh>
    <rPh sb="33" eb="35">
      <t>タンイ</t>
    </rPh>
    <rPh sb="36" eb="38">
      <t>ヒャクマン</t>
    </rPh>
    <rPh sb="38" eb="39">
      <t>エン</t>
    </rPh>
    <rPh sb="40" eb="42">
      <t>ジッセキ</t>
    </rPh>
    <rPh sb="43" eb="44">
      <t>ナ</t>
    </rPh>
    <rPh sb="45" eb="47">
      <t>バアイ</t>
    </rPh>
    <rPh sb="52" eb="54">
      <t>キニュウ</t>
    </rPh>
    <phoneticPr fontId="1"/>
  </si>
  <si>
    <t>１２．貴社における環境関連の海外進出について(2026(令和8)年3月31日時点での進出状況をご回答ください。)</t>
    <rPh sb="3" eb="5">
      <t>キシャ</t>
    </rPh>
    <rPh sb="9" eb="11">
      <t>カンキョウ</t>
    </rPh>
    <rPh sb="11" eb="13">
      <t>カンレン</t>
    </rPh>
    <rPh sb="14" eb="16">
      <t>カイガイ</t>
    </rPh>
    <rPh sb="16" eb="18">
      <t>シンシュツ</t>
    </rPh>
    <rPh sb="42" eb="44">
      <t>シンシュツ</t>
    </rPh>
    <rPh sb="44" eb="46">
      <t>ジョウキョウ</t>
    </rPh>
    <rPh sb="48" eb="50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</si>
</sst>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#\ ?/4"/>
    <numFmt numFmtId="179" formatCode="#,##0_);[Red]\(#,##0\)"/>
    <numFmt numFmtId="180" formatCode="m/d;@"/>
  </numFmts>
  <fonts count="5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4" borderId="10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5" fillId="25" borderId="107" applyNumberFormat="0" applyAlignment="0" applyProtection="0">
      <alignment vertical="center"/>
    </xf>
    <xf numFmtId="0" fontId="32" fillId="0" borderId="108" applyNumberFormat="0" applyFill="0" applyAlignment="0" applyProtection="0">
      <alignment vertical="center"/>
    </xf>
    <xf numFmtId="0" fontId="33" fillId="10" borderId="109" applyNumberFormat="0" applyAlignment="0" applyProtection="0">
      <alignment vertical="center"/>
    </xf>
    <xf numFmtId="0" fontId="34" fillId="26" borderId="110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111" applyNumberFormat="0" applyFill="0" applyAlignment="0" applyProtection="0">
      <alignment vertical="center"/>
    </xf>
    <xf numFmtId="0" fontId="38" fillId="0" borderId="112" applyNumberFormat="0" applyFill="0" applyAlignment="0" applyProtection="0">
      <alignment vertical="center"/>
    </xf>
    <xf numFmtId="0" fontId="39" fillId="0" borderId="1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6" borderId="10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4" applyNumberFormat="0" applyFill="0" applyAlignment="0" applyProtection="0">
      <alignment vertical="center"/>
    </xf>
  </cellStyleXfs>
  <cellXfs count="517">
    <xf numFmtId="0" fontId="0" fillId="0" borderId="0" xfId="0"/>
    <xf numFmtId="176" fontId="7" fillId="2" borderId="1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5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3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5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7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0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1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8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2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3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9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4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5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8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6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9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20" xfId="0" applyNumberFormat="1" applyFont="1" applyFill="1" applyBorder="1" applyAlignment="1" applyProtection="1">
      <alignment horizontal="right" vertical="center" shrinkToFit="1"/>
      <protection locked="0"/>
    </xf>
    <xf numFmtId="177" fontId="0" fillId="3" borderId="55" xfId="0" applyNumberFormat="1" applyFill="1" applyBorder="1" applyAlignment="1" applyProtection="1">
      <alignment horizontal="center" vertical="center"/>
      <protection locked="0"/>
    </xf>
    <xf numFmtId="177" fontId="0" fillId="3" borderId="56" xfId="0" applyNumberFormat="1" applyFill="1" applyBorder="1" applyAlignment="1" applyProtection="1">
      <alignment horizontal="center" vertical="center"/>
      <protection locked="0"/>
    </xf>
    <xf numFmtId="177" fontId="0" fillId="3" borderId="57" xfId="0" applyNumberFormat="1" applyFill="1" applyBorder="1" applyAlignment="1" applyProtection="1">
      <alignment horizontal="center" vertical="center"/>
      <protection locked="0"/>
    </xf>
    <xf numFmtId="177" fontId="0" fillId="3" borderId="58" xfId="0" applyNumberFormat="1" applyFill="1" applyBorder="1" applyAlignment="1" applyProtection="1">
      <alignment horizontal="center" vertical="center"/>
      <protection locked="0"/>
    </xf>
    <xf numFmtId="177" fontId="0" fillId="3" borderId="59" xfId="0" applyNumberFormat="1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vertical="center" shrinkToFit="1"/>
      <protection locked="0"/>
    </xf>
    <xf numFmtId="0" fontId="0" fillId="3" borderId="56" xfId="0" applyFill="1" applyBorder="1" applyAlignment="1" applyProtection="1">
      <alignment vertical="center" shrinkToFit="1"/>
      <protection locked="0"/>
    </xf>
    <xf numFmtId="0" fontId="0" fillId="3" borderId="55" xfId="0" applyFill="1" applyBorder="1" applyAlignment="1" applyProtection="1">
      <alignment vertical="center" shrinkToFit="1"/>
      <protection locked="0"/>
    </xf>
    <xf numFmtId="0" fontId="0" fillId="3" borderId="57" xfId="0" applyFill="1" applyBorder="1" applyAlignment="1" applyProtection="1">
      <alignment vertical="center" shrinkToFit="1"/>
      <protection locked="0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8" fontId="0" fillId="4" borderId="0" xfId="0" applyNumberFormat="1" applyFill="1" applyAlignment="1">
      <alignment vertical="center"/>
    </xf>
    <xf numFmtId="0" fontId="20" fillId="4" borderId="0" xfId="0" applyFont="1" applyFill="1"/>
    <xf numFmtId="0" fontId="4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shrinkToFit="1"/>
    </xf>
    <xf numFmtId="0" fontId="9" fillId="4" borderId="0" xfId="0" applyFont="1" applyFill="1" applyAlignment="1">
      <alignment wrapText="1"/>
    </xf>
    <xf numFmtId="0" fontId="4" fillId="4" borderId="0" xfId="0" applyFont="1" applyFill="1" applyAlignment="1">
      <alignment horizontal="left"/>
    </xf>
    <xf numFmtId="176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0" xfId="0" applyFont="1" applyFill="1" applyProtection="1">
      <protection hidden="1"/>
    </xf>
    <xf numFmtId="0" fontId="17" fillId="4" borderId="0" xfId="0" applyFont="1" applyFill="1" applyProtection="1">
      <protection hidden="1"/>
    </xf>
    <xf numFmtId="0" fontId="4" fillId="4" borderId="0" xfId="0" applyFont="1" applyFill="1" applyAlignment="1">
      <alignment horizontal="distributed"/>
    </xf>
    <xf numFmtId="0" fontId="0" fillId="4" borderId="7" xfId="0" applyFill="1" applyBorder="1"/>
    <xf numFmtId="0" fontId="4" fillId="4" borderId="60" xfId="0" applyFont="1" applyFill="1" applyBorder="1"/>
    <xf numFmtId="176" fontId="4" fillId="4" borderId="0" xfId="0" applyNumberFormat="1" applyFont="1" applyFill="1" applyAlignment="1">
      <alignment horizontal="right"/>
    </xf>
    <xf numFmtId="176" fontId="7" fillId="4" borderId="3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21" xfId="0" applyFill="1" applyBorder="1"/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80" fontId="0" fillId="4" borderId="0" xfId="0" applyNumberFormat="1" applyFill="1"/>
    <xf numFmtId="0" fontId="0" fillId="4" borderId="0" xfId="0" applyFill="1" applyProtection="1">
      <protection hidden="1"/>
    </xf>
    <xf numFmtId="178" fontId="0" fillId="4" borderId="0" xfId="0" applyNumberFormat="1" applyFill="1"/>
    <xf numFmtId="0" fontId="0" fillId="4" borderId="24" xfId="0" applyFill="1" applyBorder="1"/>
    <xf numFmtId="0" fontId="0" fillId="4" borderId="32" xfId="0" applyFill="1" applyBorder="1"/>
    <xf numFmtId="176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0" xfId="0" applyFont="1" applyFill="1" applyAlignment="1">
      <alignment horizontal="center"/>
    </xf>
    <xf numFmtId="0" fontId="0" fillId="4" borderId="53" xfId="0" applyFill="1" applyBorder="1"/>
    <xf numFmtId="0" fontId="9" fillId="4" borderId="0" xfId="0" applyFont="1" applyFill="1"/>
    <xf numFmtId="0" fontId="0" fillId="4" borderId="6" xfId="0" applyFill="1" applyBorder="1"/>
    <xf numFmtId="0" fontId="0" fillId="4" borderId="54" xfId="0" applyFill="1" applyBorder="1"/>
    <xf numFmtId="0" fontId="0" fillId="4" borderId="3" xfId="0" applyFill="1" applyBorder="1" applyAlignment="1">
      <alignment horizontal="center" vertical="center"/>
    </xf>
    <xf numFmtId="0" fontId="18" fillId="4" borderId="0" xfId="0" applyFont="1" applyFill="1" applyAlignment="1" applyProtection="1">
      <alignment vertical="center" shrinkToFit="1"/>
      <protection hidden="1"/>
    </xf>
    <xf numFmtId="0" fontId="7" fillId="4" borderId="10" xfId="0" applyFont="1" applyFill="1" applyBorder="1" applyAlignment="1">
      <alignment horizontal="center"/>
    </xf>
    <xf numFmtId="177" fontId="7" fillId="4" borderId="3" xfId="0" applyNumberFormat="1" applyFont="1" applyFill="1" applyBorder="1" applyAlignment="1" applyProtection="1">
      <alignment horizontal="right" vertical="center" shrinkToFit="1"/>
      <protection locked="0"/>
    </xf>
    <xf numFmtId="0" fontId="11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shrinkToFit="1"/>
    </xf>
    <xf numFmtId="0" fontId="11" fillId="4" borderId="23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right"/>
    </xf>
    <xf numFmtId="0" fontId="0" fillId="4" borderId="23" xfId="0" applyFill="1" applyBorder="1" applyAlignment="1">
      <alignment horizontal="center" vertical="center"/>
    </xf>
    <xf numFmtId="176" fontId="7" fillId="2" borderId="3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3" xfId="0" applyFont="1" applyFill="1" applyBorder="1" applyAlignment="1">
      <alignment horizontal="center" vertical="center"/>
    </xf>
    <xf numFmtId="176" fontId="7" fillId="2" borderId="1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5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5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5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5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5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1" xfId="0" applyNumberFormat="1" applyFont="1" applyFill="1" applyBorder="1" applyAlignment="1" applyProtection="1">
      <alignment horizontal="right" vertical="center" shrinkToFit="1"/>
      <protection hidden="1"/>
    </xf>
    <xf numFmtId="179" fontId="7" fillId="2" borderId="10" xfId="0" applyNumberFormat="1" applyFont="1" applyFill="1" applyBorder="1" applyAlignment="1" applyProtection="1">
      <alignment horizontal="right" vertical="center" shrinkToFit="1"/>
      <protection hidden="1"/>
    </xf>
    <xf numFmtId="179" fontId="7" fillId="2" borderId="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" xfId="0" applyNumberFormat="1" applyFont="1" applyFill="1" applyBorder="1" applyAlignment="1">
      <alignment horizontal="right" vertical="center" shrinkToFit="1"/>
    </xf>
    <xf numFmtId="176" fontId="7" fillId="2" borderId="22" xfId="0" applyNumberFormat="1" applyFont="1" applyFill="1" applyBorder="1" applyAlignment="1" applyProtection="1">
      <alignment horizontal="right" vertical="center" shrinkToFit="1"/>
      <protection hidden="1"/>
    </xf>
    <xf numFmtId="179" fontId="7" fillId="2" borderId="1" xfId="0" applyNumberFormat="1" applyFont="1" applyFill="1" applyBorder="1" applyAlignment="1" applyProtection="1">
      <alignment horizontal="right" vertical="center" shrinkToFit="1"/>
      <protection hidden="1"/>
    </xf>
    <xf numFmtId="0" fontId="0" fillId="4" borderId="3" xfId="0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9" fillId="4" borderId="23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17" fillId="4" borderId="0" xfId="0" applyFont="1" applyFill="1" applyAlignment="1">
      <alignment vertical="center"/>
    </xf>
    <xf numFmtId="176" fontId="44" fillId="4" borderId="0" xfId="0" applyNumberFormat="1" applyFont="1" applyFill="1" applyAlignment="1" applyProtection="1">
      <alignment horizontal="right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45" fillId="4" borderId="0" xfId="0" applyFont="1" applyFill="1" applyAlignment="1" applyProtection="1">
      <alignment vertical="center" shrinkToFit="1"/>
      <protection hidden="1"/>
    </xf>
    <xf numFmtId="0" fontId="20" fillId="4" borderId="0" xfId="0" applyFont="1" applyFill="1" applyProtection="1">
      <protection hidden="1"/>
    </xf>
    <xf numFmtId="0" fontId="19" fillId="4" borderId="34" xfId="0" applyFont="1" applyFill="1" applyBorder="1" applyAlignment="1" applyProtection="1">
      <alignment vertical="center"/>
      <protection hidden="1"/>
    </xf>
    <xf numFmtId="176" fontId="23" fillId="4" borderId="0" xfId="0" applyNumberFormat="1" applyFont="1" applyFill="1" applyAlignment="1">
      <alignment horizontal="left"/>
    </xf>
    <xf numFmtId="0" fontId="7" fillId="4" borderId="3" xfId="0" applyFont="1" applyFill="1" applyBorder="1" applyAlignment="1">
      <alignment horizontal="center" shrinkToFit="1"/>
    </xf>
    <xf numFmtId="0" fontId="7" fillId="4" borderId="23" xfId="0" applyFont="1" applyFill="1" applyBorder="1" applyAlignment="1">
      <alignment horizontal="center" shrinkToFit="1"/>
    </xf>
    <xf numFmtId="0" fontId="7" fillId="4" borderId="7" xfId="0" applyFont="1" applyFill="1" applyBorder="1" applyAlignment="1">
      <alignment horizontal="left"/>
    </xf>
    <xf numFmtId="0" fontId="20" fillId="4" borderId="0" xfId="0" applyFont="1" applyFill="1" applyAlignment="1" applyProtection="1">
      <alignment shrinkToFit="1"/>
      <protection hidden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176" fontId="7" fillId="2" borderId="12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5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91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9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5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93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45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14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8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94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61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54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19" xfId="0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right" vertical="center" shrinkToFit="1"/>
    </xf>
    <xf numFmtId="177" fontId="7" fillId="4" borderId="5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19" xfId="0" applyNumberFormat="1" applyFont="1" applyFill="1" applyBorder="1" applyAlignment="1">
      <alignment horizontal="right" vertical="center" shrinkToFit="1"/>
    </xf>
    <xf numFmtId="177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5" xfId="0" applyNumberFormat="1" applyFont="1" applyFill="1" applyBorder="1" applyAlignment="1" applyProtection="1">
      <alignment horizontal="right" vertical="center" shrinkToFit="1"/>
      <protection hidden="1"/>
    </xf>
    <xf numFmtId="0" fontId="0" fillId="4" borderId="26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4" fillId="4" borderId="36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155" xfId="0" applyFont="1" applyFill="1" applyBorder="1" applyAlignment="1">
      <alignment horizontal="center" vertical="center" shrinkToFit="1"/>
    </xf>
    <xf numFmtId="0" fontId="4" fillId="4" borderId="156" xfId="0" applyFont="1" applyFill="1" applyBorder="1" applyAlignment="1">
      <alignment horizontal="center" vertical="center" shrinkToFit="1"/>
    </xf>
    <xf numFmtId="0" fontId="4" fillId="4" borderId="157" xfId="0" applyFont="1" applyFill="1" applyBorder="1" applyAlignment="1">
      <alignment horizontal="center" vertical="center" shrinkToFit="1"/>
    </xf>
    <xf numFmtId="0" fontId="4" fillId="4" borderId="104" xfId="0" applyFont="1" applyFill="1" applyBorder="1" applyAlignment="1">
      <alignment horizontal="center" vertical="center" shrinkToFit="1"/>
    </xf>
    <xf numFmtId="176" fontId="7" fillId="3" borderId="6" xfId="0" applyNumberFormat="1" applyFont="1" applyFill="1" applyBorder="1" applyAlignment="1" applyProtection="1">
      <alignment horizontal="right" vertical="center" shrinkToFit="1"/>
      <protection locked="0"/>
    </xf>
    <xf numFmtId="179" fontId="7" fillId="2" borderId="26" xfId="0" applyNumberFormat="1" applyFont="1" applyFill="1" applyBorder="1" applyAlignment="1" applyProtection="1">
      <alignment horizontal="right" vertical="center" shrinkToFit="1"/>
      <protection hidden="1"/>
    </xf>
    <xf numFmtId="0" fontId="19" fillId="4" borderId="0" xfId="0" applyFont="1" applyFill="1" applyAlignment="1">
      <alignment vertical="center"/>
    </xf>
    <xf numFmtId="0" fontId="19" fillId="4" borderId="0" xfId="0" applyFont="1" applyFill="1" applyAlignment="1">
      <alignment horizontal="center" vertical="center" shrinkToFit="1"/>
    </xf>
    <xf numFmtId="176" fontId="7" fillId="4" borderId="0" xfId="0" applyNumberFormat="1" applyFont="1" applyFill="1" applyAlignment="1" applyProtection="1">
      <alignment horizontal="right" vertical="center" shrinkToFit="1"/>
      <protection hidden="1"/>
    </xf>
    <xf numFmtId="0" fontId="0" fillId="4" borderId="0" xfId="0" applyFill="1" applyAlignment="1">
      <alignment vertical="center"/>
    </xf>
    <xf numFmtId="0" fontId="20" fillId="4" borderId="0" xfId="0" applyFont="1" applyFill="1" applyAlignment="1" applyProtection="1">
      <alignment vertical="center"/>
      <protection locked="0" hidden="1"/>
    </xf>
    <xf numFmtId="176" fontId="7" fillId="3" borderId="39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shrinkToFit="1"/>
    </xf>
    <xf numFmtId="49" fontId="17" fillId="4" borderId="165" xfId="0" applyNumberFormat="1" applyFont="1" applyFill="1" applyBorder="1" applyAlignment="1">
      <alignment horizontal="right" vertical="center"/>
    </xf>
    <xf numFmtId="49" fontId="17" fillId="4" borderId="164" xfId="0" applyNumberFormat="1" applyFont="1" applyFill="1" applyBorder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0" fillId="4" borderId="0" xfId="0" applyFill="1" applyAlignment="1" applyProtection="1">
      <alignment vertical="center" shrinkToFit="1"/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>
      <alignment horizontal="left" indent="1"/>
    </xf>
    <xf numFmtId="0" fontId="9" fillId="4" borderId="59" xfId="0" applyFont="1" applyFill="1" applyBorder="1" applyAlignment="1">
      <alignment vertical="center" shrinkToFit="1"/>
    </xf>
    <xf numFmtId="0" fontId="9" fillId="4" borderId="56" xfId="0" applyFont="1" applyFill="1" applyBorder="1" applyAlignment="1">
      <alignment vertical="center" shrinkToFit="1"/>
    </xf>
    <xf numFmtId="0" fontId="9" fillId="4" borderId="57" xfId="0" applyFont="1" applyFill="1" applyBorder="1" applyAlignment="1">
      <alignment vertical="center" shrinkToFit="1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0" fontId="0" fillId="3" borderId="66" xfId="0" applyFill="1" applyBorder="1" applyAlignment="1" applyProtection="1">
      <alignment horizontal="center" vertical="center" shrinkToFit="1"/>
      <protection locked="0"/>
    </xf>
    <xf numFmtId="0" fontId="0" fillId="3" borderId="68" xfId="0" applyFill="1" applyBorder="1" applyAlignment="1" applyProtection="1">
      <alignment horizontal="center" vertical="center" shrinkToFit="1"/>
      <protection locked="0"/>
    </xf>
    <xf numFmtId="0" fontId="0" fillId="3" borderId="67" xfId="0" applyFill="1" applyBorder="1" applyAlignment="1" applyProtection="1">
      <alignment horizontal="center" vertical="center" shrinkToFit="1"/>
      <protection locked="0"/>
    </xf>
    <xf numFmtId="0" fontId="0" fillId="3" borderId="79" xfId="0" applyFill="1" applyBorder="1" applyAlignment="1" applyProtection="1">
      <alignment horizontal="center" vertical="center"/>
      <protection locked="0"/>
    </xf>
    <xf numFmtId="0" fontId="0" fillId="3" borderId="81" xfId="0" applyFill="1" applyBorder="1" applyAlignment="1" applyProtection="1">
      <alignment horizontal="center" vertical="center"/>
      <protection locked="0"/>
    </xf>
    <xf numFmtId="0" fontId="0" fillId="3" borderId="69" xfId="0" applyFill="1" applyBorder="1" applyAlignment="1" applyProtection="1">
      <alignment horizontal="center" vertical="center" shrinkToFit="1"/>
      <protection locked="0"/>
    </xf>
    <xf numFmtId="0" fontId="0" fillId="3" borderId="71" xfId="0" applyFill="1" applyBorder="1" applyAlignment="1" applyProtection="1">
      <alignment horizontal="center" vertical="center" shrinkToFit="1"/>
      <protection locked="0"/>
    </xf>
    <xf numFmtId="0" fontId="0" fillId="3" borderId="70" xfId="0" applyFill="1" applyBorder="1" applyAlignment="1" applyProtection="1">
      <alignment horizontal="center" vertical="center" shrinkToFit="1"/>
      <protection locked="0"/>
    </xf>
    <xf numFmtId="0" fontId="0" fillId="3" borderId="75" xfId="0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horizontal="center" vertical="center"/>
      <protection locked="0"/>
    </xf>
    <xf numFmtId="0" fontId="0" fillId="3" borderId="72" xfId="0" applyFill="1" applyBorder="1" applyAlignment="1" applyProtection="1">
      <alignment horizontal="center" vertical="center" shrinkToFit="1"/>
      <protection locked="0"/>
    </xf>
    <xf numFmtId="0" fontId="0" fillId="3" borderId="74" xfId="0" applyFill="1" applyBorder="1" applyAlignment="1" applyProtection="1">
      <alignment horizontal="center" vertical="center" shrinkToFit="1"/>
      <protection locked="0"/>
    </xf>
    <xf numFmtId="0" fontId="0" fillId="3" borderId="73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distributed"/>
    </xf>
    <xf numFmtId="0" fontId="9" fillId="4" borderId="63" xfId="0" applyFont="1" applyFill="1" applyBorder="1" applyAlignment="1">
      <alignment horizontal="distributed"/>
    </xf>
    <xf numFmtId="0" fontId="9" fillId="4" borderId="64" xfId="0" applyFont="1" applyFill="1" applyBorder="1" applyAlignment="1">
      <alignment horizontal="distributed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4" borderId="4" xfId="0" applyFill="1" applyBorder="1" applyAlignment="1">
      <alignment horizontal="distributed" vertical="center"/>
    </xf>
    <xf numFmtId="0" fontId="0" fillId="4" borderId="60" xfId="0" applyFill="1" applyBorder="1" applyAlignment="1">
      <alignment horizontal="distributed" vertical="center"/>
    </xf>
    <xf numFmtId="0" fontId="0" fillId="4" borderId="61" xfId="0" applyFill="1" applyBorder="1" applyAlignment="1">
      <alignment horizontal="distributed" vertical="center"/>
    </xf>
    <xf numFmtId="177" fontId="7" fillId="4" borderId="4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60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61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28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62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36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177" fontId="7" fillId="4" borderId="6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54" xfId="0" applyNumberFormat="1" applyFont="1" applyFill="1" applyBorder="1" applyAlignment="1" applyProtection="1">
      <alignment horizontal="right" vertical="center" shrinkToFit="1"/>
      <protection locked="0"/>
    </xf>
    <xf numFmtId="0" fontId="7" fillId="4" borderId="4" xfId="0" applyFont="1" applyFill="1" applyBorder="1" applyAlignment="1">
      <alignment horizontal="center" shrinkToFit="1"/>
    </xf>
    <xf numFmtId="0" fontId="7" fillId="4" borderId="60" xfId="0" applyFont="1" applyFill="1" applyBorder="1" applyAlignment="1">
      <alignment horizontal="center" shrinkToFit="1"/>
    </xf>
    <xf numFmtId="0" fontId="7" fillId="4" borderId="61" xfId="0" applyFont="1" applyFill="1" applyBorder="1" applyAlignment="1">
      <alignment horizontal="center" shrinkToFit="1"/>
    </xf>
    <xf numFmtId="0" fontId="0" fillId="4" borderId="0" xfId="0" applyFill="1" applyAlignment="1">
      <alignment horizontal="left" vertical="center" wrapText="1" shrinkToFit="1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>
      <alignment horizontal="center" vertical="center" shrinkToFi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shrinkToFit="1"/>
    </xf>
    <xf numFmtId="0" fontId="0" fillId="4" borderId="0" xfId="0" applyFill="1" applyAlignment="1">
      <alignment horizontal="left" vertical="center" shrinkToFit="1"/>
    </xf>
    <xf numFmtId="0" fontId="0" fillId="4" borderId="53" xfId="0" applyFill="1" applyBorder="1" applyAlignment="1">
      <alignment horizontal="left" vertical="center" shrinkToFit="1"/>
    </xf>
    <xf numFmtId="0" fontId="4" fillId="4" borderId="75" xfId="0" applyFont="1" applyFill="1" applyBorder="1" applyAlignment="1">
      <alignment horizontal="left" vertical="center" shrinkToFit="1"/>
    </xf>
    <xf numFmtId="0" fontId="0" fillId="4" borderId="6" xfId="0" applyFill="1" applyBorder="1" applyAlignment="1">
      <alignment horizontal="distributed"/>
    </xf>
    <xf numFmtId="0" fontId="0" fillId="4" borderId="7" xfId="0" applyFill="1" applyBorder="1" applyAlignment="1">
      <alignment horizontal="distributed"/>
    </xf>
    <xf numFmtId="0" fontId="0" fillId="4" borderId="54" xfId="0" applyFill="1" applyBorder="1" applyAlignment="1">
      <alignment horizontal="distributed"/>
    </xf>
    <xf numFmtId="0" fontId="0" fillId="4" borderId="2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distributed"/>
    </xf>
    <xf numFmtId="0" fontId="0" fillId="4" borderId="60" xfId="0" applyFill="1" applyBorder="1" applyAlignment="1">
      <alignment horizontal="distributed"/>
    </xf>
    <xf numFmtId="0" fontId="0" fillId="4" borderId="61" xfId="0" applyFill="1" applyBorder="1" applyAlignment="1">
      <alignment horizontal="distributed"/>
    </xf>
    <xf numFmtId="0" fontId="0" fillId="4" borderId="28" xfId="0" applyFill="1" applyBorder="1" applyAlignment="1">
      <alignment horizontal="distributed"/>
    </xf>
    <xf numFmtId="0" fontId="0" fillId="4" borderId="62" xfId="0" applyFill="1" applyBorder="1" applyAlignment="1">
      <alignment horizontal="distributed"/>
    </xf>
    <xf numFmtId="0" fontId="0" fillId="4" borderId="36" xfId="0" applyFill="1" applyBorder="1" applyAlignment="1">
      <alignment horizontal="distributed"/>
    </xf>
    <xf numFmtId="0" fontId="0" fillId="4" borderId="0" xfId="0" applyFill="1" applyAlignment="1">
      <alignment horizontal="left" shrinkToFit="1"/>
    </xf>
    <xf numFmtId="0" fontId="0" fillId="4" borderId="7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5" xfId="0" applyFill="1" applyBorder="1" applyAlignment="1">
      <alignment horizontal="center" shrinkToFit="1"/>
    </xf>
    <xf numFmtId="0" fontId="0" fillId="4" borderId="0" xfId="0" applyFill="1" applyAlignment="1">
      <alignment horizontal="center" shrinkToFit="1"/>
    </xf>
    <xf numFmtId="0" fontId="0" fillId="4" borderId="53" xfId="0" applyFill="1" applyBorder="1" applyAlignment="1">
      <alignment horizontal="center" shrinkToFit="1"/>
    </xf>
    <xf numFmtId="0" fontId="0" fillId="4" borderId="53" xfId="0" applyFill="1" applyBorder="1" applyAlignment="1">
      <alignment horizontal="center"/>
    </xf>
    <xf numFmtId="0" fontId="0" fillId="4" borderId="4" xfId="0" applyFill="1" applyBorder="1" applyAlignment="1">
      <alignment vertical="center"/>
    </xf>
    <xf numFmtId="0" fontId="0" fillId="4" borderId="60" xfId="0" applyFill="1" applyBorder="1" applyAlignment="1">
      <alignment vertical="center"/>
    </xf>
    <xf numFmtId="0" fontId="0" fillId="4" borderId="61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62" xfId="0" applyFill="1" applyBorder="1" applyAlignment="1">
      <alignment vertical="center"/>
    </xf>
    <xf numFmtId="0" fontId="0" fillId="4" borderId="36" xfId="0" applyFill="1" applyBorder="1" applyAlignment="1">
      <alignment vertical="center"/>
    </xf>
    <xf numFmtId="0" fontId="0" fillId="4" borderId="2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vertical="center" wrapText="1" shrinkToFit="1"/>
    </xf>
    <xf numFmtId="0" fontId="9" fillId="4" borderId="21" xfId="0" applyFont="1" applyFill="1" applyBorder="1" applyAlignment="1">
      <alignment vertical="center" shrinkToFit="1"/>
    </xf>
    <xf numFmtId="0" fontId="9" fillId="4" borderId="32" xfId="0" applyFont="1" applyFill="1" applyBorder="1" applyAlignment="1">
      <alignment vertical="center" shrinkToFit="1"/>
    </xf>
    <xf numFmtId="0" fontId="9" fillId="4" borderId="75" xfId="0" applyFont="1" applyFill="1" applyBorder="1" applyAlignment="1">
      <alignment vertical="center" shrinkToFit="1"/>
    </xf>
    <xf numFmtId="0" fontId="9" fillId="4" borderId="0" xfId="0" applyFont="1" applyFill="1" applyAlignment="1">
      <alignment vertical="center" shrinkToFit="1"/>
    </xf>
    <xf numFmtId="0" fontId="9" fillId="4" borderId="53" xfId="0" applyFont="1" applyFill="1" applyBorder="1" applyAlignment="1">
      <alignment vertical="center" shrinkToFit="1"/>
    </xf>
    <xf numFmtId="0" fontId="9" fillId="4" borderId="6" xfId="0" applyFont="1" applyFill="1" applyBorder="1" applyAlignment="1">
      <alignment vertical="center" shrinkToFit="1"/>
    </xf>
    <xf numFmtId="0" fontId="9" fillId="4" borderId="7" xfId="0" applyFont="1" applyFill="1" applyBorder="1" applyAlignment="1">
      <alignment vertical="center" shrinkToFit="1"/>
    </xf>
    <xf numFmtId="0" fontId="9" fillId="4" borderId="54" xfId="0" applyFont="1" applyFill="1" applyBorder="1" applyAlignment="1">
      <alignment vertical="center" shrinkToFit="1"/>
    </xf>
    <xf numFmtId="0" fontId="0" fillId="3" borderId="76" xfId="0" applyFill="1" applyBorder="1" applyAlignment="1" applyProtection="1">
      <alignment horizontal="center" vertical="center" shrinkToFit="1"/>
      <protection locked="0"/>
    </xf>
    <xf numFmtId="0" fontId="0" fillId="3" borderId="77" xfId="0" applyFill="1" applyBorder="1" applyAlignment="1" applyProtection="1">
      <alignment horizontal="center" vertical="center" shrinkToFit="1"/>
      <protection locked="0"/>
    </xf>
    <xf numFmtId="0" fontId="0" fillId="3" borderId="78" xfId="0" applyFill="1" applyBorder="1" applyAlignment="1" applyProtection="1">
      <alignment horizontal="center" vertical="center" shrinkToFit="1"/>
      <protection locked="0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9" fillId="4" borderId="53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54" xfId="0" applyFont="1" applyFill="1" applyBorder="1" applyAlignment="1">
      <alignment horizontal="center" vertical="center" shrinkToFit="1"/>
    </xf>
    <xf numFmtId="0" fontId="9" fillId="4" borderId="59" xfId="0" applyFont="1" applyFill="1" applyBorder="1" applyAlignment="1">
      <alignment horizontal="distributed" vertical="center" shrinkToFit="1"/>
    </xf>
    <xf numFmtId="0" fontId="9" fillId="4" borderId="56" xfId="0" applyFont="1" applyFill="1" applyBorder="1" applyAlignment="1">
      <alignment horizontal="distributed" vertical="center" shrinkToFit="1"/>
    </xf>
    <xf numFmtId="0" fontId="9" fillId="4" borderId="57" xfId="0" applyFont="1" applyFill="1" applyBorder="1" applyAlignment="1">
      <alignment horizontal="distributed" vertical="center" shrinkToFit="1"/>
    </xf>
    <xf numFmtId="0" fontId="0" fillId="3" borderId="79" xfId="0" applyFill="1" applyBorder="1" applyAlignment="1" applyProtection="1">
      <alignment horizontal="center" vertical="center" shrinkToFit="1"/>
      <protection locked="0"/>
    </xf>
    <xf numFmtId="0" fontId="0" fillId="3" borderId="80" xfId="0" applyFill="1" applyBorder="1" applyAlignment="1" applyProtection="1">
      <alignment horizontal="center" vertical="center" shrinkToFit="1"/>
      <protection locked="0"/>
    </xf>
    <xf numFmtId="0" fontId="0" fillId="3" borderId="81" xfId="0" applyFill="1" applyBorder="1" applyAlignment="1" applyProtection="1">
      <alignment horizontal="center" vertical="center" shrinkToFit="1"/>
      <protection locked="0"/>
    </xf>
    <xf numFmtId="0" fontId="11" fillId="4" borderId="2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11" fillId="4" borderId="64" xfId="0" applyFont="1" applyFill="1" applyBorder="1" applyAlignment="1">
      <alignment horizontal="center" vertical="center"/>
    </xf>
    <xf numFmtId="0" fontId="17" fillId="4" borderId="0" xfId="0" applyFont="1" applyFill="1" applyAlignment="1" applyProtection="1">
      <alignment horizontal="center"/>
      <protection hidden="1"/>
    </xf>
    <xf numFmtId="0" fontId="0" fillId="4" borderId="0" xfId="0" applyFill="1" applyAlignment="1">
      <alignment vertical="center" shrinkToFit="1"/>
    </xf>
    <xf numFmtId="0" fontId="11" fillId="4" borderId="3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4" borderId="4" xfId="0" applyFont="1" applyFill="1" applyBorder="1" applyAlignment="1">
      <alignment wrapText="1"/>
    </xf>
    <xf numFmtId="0" fontId="7" fillId="4" borderId="60" xfId="0" applyFont="1" applyFill="1" applyBorder="1" applyAlignment="1">
      <alignment wrapText="1"/>
    </xf>
    <xf numFmtId="0" fontId="7" fillId="4" borderId="61" xfId="0" applyFont="1" applyFill="1" applyBorder="1" applyAlignment="1">
      <alignment wrapText="1"/>
    </xf>
    <xf numFmtId="0" fontId="4" fillId="4" borderId="99" xfId="0" applyFont="1" applyFill="1" applyBorder="1" applyAlignment="1">
      <alignment horizontal="center" vertical="center" shrinkToFit="1"/>
    </xf>
    <xf numFmtId="0" fontId="4" fillId="4" borderId="100" xfId="0" applyFont="1" applyFill="1" applyBorder="1" applyAlignment="1">
      <alignment horizontal="center" vertical="center" shrinkToFit="1"/>
    </xf>
    <xf numFmtId="0" fontId="4" fillId="4" borderId="101" xfId="0" applyFont="1" applyFill="1" applyBorder="1" applyAlignment="1">
      <alignment horizontal="center" vertical="center" shrinkToFit="1"/>
    </xf>
    <xf numFmtId="0" fontId="4" fillId="4" borderId="60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 vertical="center" textRotation="255"/>
    </xf>
    <xf numFmtId="0" fontId="4" fillId="4" borderId="84" xfId="0" applyFont="1" applyFill="1" applyBorder="1" applyAlignment="1">
      <alignment horizontal="center" vertical="center" textRotation="255"/>
    </xf>
    <xf numFmtId="0" fontId="4" fillId="4" borderId="85" xfId="0" applyFont="1" applyFill="1" applyBorder="1" applyAlignment="1">
      <alignment horizontal="center" vertical="center" textRotation="255"/>
    </xf>
    <xf numFmtId="0" fontId="9" fillId="4" borderId="4" xfId="0" applyFont="1" applyFill="1" applyBorder="1" applyAlignment="1">
      <alignment vertical="center" shrinkToFit="1"/>
    </xf>
    <xf numFmtId="0" fontId="0" fillId="4" borderId="60" xfId="0" applyFill="1" applyBorder="1" applyAlignment="1">
      <alignment vertical="center" shrinkToFit="1"/>
    </xf>
    <xf numFmtId="0" fontId="0" fillId="4" borderId="35" xfId="0" applyFill="1" applyBorder="1" applyAlignment="1">
      <alignment vertical="center" shrinkToFit="1"/>
    </xf>
    <xf numFmtId="0" fontId="9" fillId="4" borderId="28" xfId="0" applyFont="1" applyFill="1" applyBorder="1" applyAlignment="1">
      <alignment horizontal="center" vertical="center" shrinkToFit="1"/>
    </xf>
    <xf numFmtId="0" fontId="9" fillId="4" borderId="62" xfId="0" applyFont="1" applyFill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shrinkToFit="1"/>
    </xf>
    <xf numFmtId="0" fontId="13" fillId="4" borderId="21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56" fontId="0" fillId="4" borderId="1" xfId="0" applyNumberFormat="1" applyFill="1" applyBorder="1" applyAlignment="1">
      <alignment vertical="center" shrinkToFit="1"/>
    </xf>
    <xf numFmtId="0" fontId="14" fillId="4" borderId="0" xfId="0" applyFont="1" applyFill="1" applyAlignment="1">
      <alignment horizontal="center" shrinkToFit="1"/>
    </xf>
    <xf numFmtId="0" fontId="14" fillId="4" borderId="50" xfId="0" applyFont="1" applyFill="1" applyBorder="1" applyAlignment="1">
      <alignment horizontal="center" shrinkToFit="1"/>
    </xf>
    <xf numFmtId="0" fontId="7" fillId="4" borderId="6" xfId="0" applyFont="1" applyFill="1" applyBorder="1" applyAlignment="1">
      <alignment vertical="center" wrapText="1" shrinkToFit="1"/>
    </xf>
    <xf numFmtId="0" fontId="7" fillId="4" borderId="7" xfId="0" applyFont="1" applyFill="1" applyBorder="1" applyAlignment="1">
      <alignment vertical="center" wrapText="1" shrinkToFit="1"/>
    </xf>
    <xf numFmtId="0" fontId="7" fillId="4" borderId="41" xfId="0" applyFont="1" applyFill="1" applyBorder="1" applyAlignment="1">
      <alignment vertical="center" wrapText="1" shrinkToFit="1"/>
    </xf>
    <xf numFmtId="0" fontId="7" fillId="4" borderId="4" xfId="0" applyFont="1" applyFill="1" applyBorder="1" applyAlignment="1" applyProtection="1">
      <alignment vertical="center" wrapText="1" shrinkToFit="1"/>
      <protection hidden="1"/>
    </xf>
    <xf numFmtId="0" fontId="7" fillId="4" borderId="60" xfId="0" applyFont="1" applyFill="1" applyBorder="1" applyAlignment="1" applyProtection="1">
      <alignment vertical="center" wrapText="1" shrinkToFit="1"/>
      <protection hidden="1"/>
    </xf>
    <xf numFmtId="0" fontId="7" fillId="4" borderId="35" xfId="0" applyFont="1" applyFill="1" applyBorder="1" applyAlignment="1" applyProtection="1">
      <alignment vertical="center" wrapText="1" shrinkToFit="1"/>
      <protection hidden="1"/>
    </xf>
    <xf numFmtId="0" fontId="0" fillId="4" borderId="167" xfId="0" applyFill="1" applyBorder="1" applyAlignment="1" applyProtection="1">
      <alignment horizontal="left" vertical="center"/>
      <protection locked="0"/>
    </xf>
    <xf numFmtId="0" fontId="0" fillId="4" borderId="168" xfId="0" applyFill="1" applyBorder="1" applyAlignment="1" applyProtection="1">
      <alignment horizontal="left" vertical="center"/>
      <protection locked="0"/>
    </xf>
    <xf numFmtId="0" fontId="0" fillId="4" borderId="169" xfId="0" applyFill="1" applyBorder="1" applyAlignment="1" applyProtection="1">
      <alignment horizontal="left" vertical="center"/>
      <protection locked="0"/>
    </xf>
    <xf numFmtId="0" fontId="0" fillId="4" borderId="44" xfId="0" applyFill="1" applyBorder="1" applyAlignment="1" applyProtection="1">
      <alignment horizontal="left" vertical="center"/>
      <protection locked="0"/>
    </xf>
    <xf numFmtId="0" fontId="0" fillId="4" borderId="45" xfId="0" applyFill="1" applyBorder="1" applyAlignment="1" applyProtection="1">
      <alignment horizontal="left" vertical="center"/>
      <protection locked="0"/>
    </xf>
    <xf numFmtId="0" fontId="0" fillId="4" borderId="166" xfId="0" applyFill="1" applyBorder="1" applyAlignment="1" applyProtection="1">
      <alignment horizontal="left" vertical="center"/>
      <protection locked="0"/>
    </xf>
    <xf numFmtId="0" fontId="4" fillId="4" borderId="0" xfId="0" applyFont="1" applyFill="1" applyAlignment="1">
      <alignment horizontal="right"/>
    </xf>
    <xf numFmtId="0" fontId="9" fillId="4" borderId="60" xfId="0" applyFont="1" applyFill="1" applyBorder="1" applyAlignment="1">
      <alignment vertical="center" shrinkToFit="1"/>
    </xf>
    <xf numFmtId="0" fontId="9" fillId="4" borderId="35" xfId="0" applyFont="1" applyFill="1" applyBorder="1" applyAlignment="1">
      <alignment vertical="center" shrinkToFit="1"/>
    </xf>
    <xf numFmtId="0" fontId="7" fillId="4" borderId="87" xfId="0" applyFont="1" applyFill="1" applyBorder="1" applyAlignment="1">
      <alignment horizontal="center" vertical="center" shrinkToFit="1"/>
    </xf>
    <xf numFmtId="0" fontId="7" fillId="4" borderId="40" xfId="0" applyFont="1" applyFill="1" applyBorder="1" applyAlignment="1">
      <alignment horizontal="center" vertical="center" shrinkToFit="1"/>
    </xf>
    <xf numFmtId="0" fontId="4" fillId="4" borderId="96" xfId="0" applyFont="1" applyFill="1" applyBorder="1" applyAlignment="1">
      <alignment horizontal="center" vertical="center" textRotation="255" shrinkToFit="1"/>
    </xf>
    <xf numFmtId="0" fontId="4" fillId="4" borderId="65" xfId="0" applyFont="1" applyFill="1" applyBorder="1" applyAlignment="1">
      <alignment horizontal="center" vertical="center" textRotation="255" shrinkToFit="1"/>
    </xf>
    <xf numFmtId="0" fontId="4" fillId="4" borderId="94" xfId="0" applyFont="1" applyFill="1" applyBorder="1" applyAlignment="1">
      <alignment horizontal="center" vertical="center" shrinkToFit="1"/>
    </xf>
    <xf numFmtId="0" fontId="4" fillId="4" borderId="91" xfId="0" applyFont="1" applyFill="1" applyBorder="1" applyAlignment="1">
      <alignment horizontal="center" vertical="center" shrinkToFit="1"/>
    </xf>
    <xf numFmtId="0" fontId="4" fillId="4" borderId="95" xfId="0" applyFont="1" applyFill="1" applyBorder="1" applyAlignment="1">
      <alignment horizontal="center" vertical="center" shrinkToFit="1"/>
    </xf>
    <xf numFmtId="0" fontId="4" fillId="4" borderId="90" xfId="0" applyFont="1" applyFill="1" applyBorder="1" applyAlignment="1">
      <alignment horizontal="center" vertical="center" shrinkToFit="1"/>
    </xf>
    <xf numFmtId="0" fontId="4" fillId="4" borderId="92" xfId="0" applyFont="1" applyFill="1" applyBorder="1" applyAlignment="1">
      <alignment horizontal="center" vertical="center" shrinkToFit="1"/>
    </xf>
    <xf numFmtId="0" fontId="4" fillId="4" borderId="93" xfId="0" applyFont="1" applyFill="1" applyBorder="1" applyAlignment="1">
      <alignment horizontal="center" vertical="center" shrinkToFit="1"/>
    </xf>
    <xf numFmtId="0" fontId="4" fillId="4" borderId="60" xfId="0" applyFont="1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 shrinkToFit="1"/>
      <protection locked="0"/>
    </xf>
    <xf numFmtId="0" fontId="9" fillId="4" borderId="3" xfId="0" applyFont="1" applyFill="1" applyBorder="1" applyAlignment="1">
      <alignment vertical="center" wrapText="1" shrinkToFit="1"/>
    </xf>
    <xf numFmtId="0" fontId="9" fillId="4" borderId="86" xfId="0" applyFont="1" applyFill="1" applyBorder="1" applyAlignment="1">
      <alignment vertical="center" wrapText="1" shrinkToFit="1"/>
    </xf>
    <xf numFmtId="0" fontId="9" fillId="4" borderId="2" xfId="0" applyFont="1" applyFill="1" applyBorder="1" applyAlignment="1">
      <alignment vertical="center" shrinkToFit="1"/>
    </xf>
    <xf numFmtId="0" fontId="9" fillId="4" borderId="63" xfId="0" applyFont="1" applyFill="1" applyBorder="1" applyAlignment="1">
      <alignment vertical="center" shrinkToFit="1"/>
    </xf>
    <xf numFmtId="0" fontId="9" fillId="4" borderId="33" xfId="0" applyFont="1" applyFill="1" applyBorder="1" applyAlignment="1">
      <alignment vertical="center" shrinkToFit="1"/>
    </xf>
    <xf numFmtId="0" fontId="6" fillId="4" borderId="124" xfId="0" applyFont="1" applyFill="1" applyBorder="1" applyAlignment="1">
      <alignment horizontal="center" vertical="center"/>
    </xf>
    <xf numFmtId="0" fontId="0" fillId="4" borderId="125" xfId="0" applyFill="1" applyBorder="1" applyAlignment="1">
      <alignment horizontal="center" vertical="center"/>
    </xf>
    <xf numFmtId="0" fontId="0" fillId="4" borderId="151" xfId="0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top" textRotation="255" wrapText="1"/>
    </xf>
    <xf numFmtId="0" fontId="4" fillId="4" borderId="84" xfId="0" applyFont="1" applyFill="1" applyBorder="1" applyAlignment="1">
      <alignment horizontal="center" vertical="top" textRotation="255" wrapText="1"/>
    </xf>
    <xf numFmtId="0" fontId="4" fillId="4" borderId="85" xfId="0" applyFont="1" applyFill="1" applyBorder="1" applyAlignment="1">
      <alignment horizontal="center" vertical="top" textRotation="255" wrapText="1"/>
    </xf>
    <xf numFmtId="0" fontId="4" fillId="4" borderId="24" xfId="0" applyFont="1" applyFill="1" applyBorder="1" applyAlignment="1" applyProtection="1">
      <alignment horizontal="left" vertical="center" indent="1" shrinkToFit="1"/>
      <protection locked="0"/>
    </xf>
    <xf numFmtId="0" fontId="4" fillId="4" borderId="21" xfId="0" applyFont="1" applyFill="1" applyBorder="1" applyAlignment="1" applyProtection="1">
      <alignment horizontal="left" vertical="center" indent="1" shrinkToFit="1"/>
      <protection locked="0"/>
    </xf>
    <xf numFmtId="0" fontId="0" fillId="4" borderId="32" xfId="0" applyFill="1" applyBorder="1" applyAlignment="1" applyProtection="1">
      <alignment horizontal="left" vertical="center" indent="1" shrinkToFit="1"/>
      <protection locked="0"/>
    </xf>
    <xf numFmtId="0" fontId="4" fillId="4" borderId="6" xfId="0" applyFont="1" applyFill="1" applyBorder="1" applyAlignment="1" applyProtection="1">
      <alignment horizontal="left" vertical="center" indent="1"/>
      <protection locked="0"/>
    </xf>
    <xf numFmtId="0" fontId="4" fillId="4" borderId="7" xfId="0" applyFont="1" applyFill="1" applyBorder="1" applyAlignment="1" applyProtection="1">
      <alignment horizontal="left" vertical="center" indent="1"/>
      <protection locked="0"/>
    </xf>
    <xf numFmtId="0" fontId="0" fillId="4" borderId="54" xfId="0" applyFill="1" applyBorder="1" applyAlignment="1" applyProtection="1">
      <alignment horizontal="left" vertical="center" indent="1"/>
      <protection locked="0"/>
    </xf>
    <xf numFmtId="0" fontId="21" fillId="4" borderId="0" xfId="0" applyFont="1" applyFill="1" applyAlignment="1">
      <alignment horizontal="right" vertical="center"/>
    </xf>
    <xf numFmtId="0" fontId="22" fillId="4" borderId="0" xfId="0" applyFont="1" applyFill="1" applyAlignment="1">
      <alignment horizontal="right" vertical="center"/>
    </xf>
    <xf numFmtId="0" fontId="0" fillId="4" borderId="7" xfId="0" applyFill="1" applyBorder="1" applyAlignment="1">
      <alignment horizontal="distributed" shrinkToFit="1"/>
    </xf>
    <xf numFmtId="0" fontId="0" fillId="4" borderId="88" xfId="0" applyFill="1" applyBorder="1" applyAlignment="1">
      <alignment horizontal="center"/>
    </xf>
    <xf numFmtId="0" fontId="0" fillId="4" borderId="89" xfId="0" applyFill="1" applyBorder="1" applyAlignment="1">
      <alignment horizontal="center"/>
    </xf>
    <xf numFmtId="0" fontId="0" fillId="4" borderId="149" xfId="0" applyFill="1" applyBorder="1" applyAlignment="1">
      <alignment horizontal="center"/>
    </xf>
    <xf numFmtId="0" fontId="0" fillId="4" borderId="118" xfId="0" applyFill="1" applyBorder="1" applyAlignment="1">
      <alignment horizontal="center"/>
    </xf>
    <xf numFmtId="0" fontId="0" fillId="4" borderId="98" xfId="0" applyFill="1" applyBorder="1" applyAlignment="1">
      <alignment horizontal="center"/>
    </xf>
    <xf numFmtId="0" fontId="0" fillId="4" borderId="150" xfId="0" applyFill="1" applyBorder="1" applyAlignment="1">
      <alignment horizontal="center"/>
    </xf>
    <xf numFmtId="0" fontId="0" fillId="4" borderId="152" xfId="0" applyFill="1" applyBorder="1" applyAlignment="1">
      <alignment horizontal="center"/>
    </xf>
    <xf numFmtId="0" fontId="0" fillId="4" borderId="153" xfId="0" applyFill="1" applyBorder="1" applyAlignment="1">
      <alignment horizontal="center"/>
    </xf>
    <xf numFmtId="0" fontId="0" fillId="4" borderId="154" xfId="0" applyFill="1" applyBorder="1" applyAlignment="1">
      <alignment horizontal="center"/>
    </xf>
    <xf numFmtId="0" fontId="0" fillId="4" borderId="7" xfId="0" applyFill="1" applyBorder="1" applyAlignment="1" applyProtection="1">
      <alignment horizontal="left" vertical="center"/>
      <protection locked="0"/>
    </xf>
    <xf numFmtId="0" fontId="4" fillId="4" borderId="21" xfId="0" applyFont="1" applyFill="1" applyBorder="1" applyAlignment="1">
      <alignment horizontal="left"/>
    </xf>
    <xf numFmtId="0" fontId="0" fillId="4" borderId="21" xfId="0" applyFill="1" applyBorder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0" fillId="4" borderId="159" xfId="0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0" fillId="4" borderId="157" xfId="0" applyFill="1" applyBorder="1" applyAlignment="1">
      <alignment horizontal="center" vertical="center" shrinkToFit="1"/>
    </xf>
    <xf numFmtId="0" fontId="0" fillId="4" borderId="116" xfId="0" applyFill="1" applyBorder="1" applyAlignment="1">
      <alignment horizontal="center" vertical="center" textRotation="255" shrinkToFit="1"/>
    </xf>
    <xf numFmtId="0" fontId="0" fillId="4" borderId="43" xfId="0" applyFill="1" applyBorder="1" applyAlignment="1">
      <alignment horizontal="center" vertical="center" textRotation="255" shrinkToFit="1"/>
    </xf>
    <xf numFmtId="0" fontId="0" fillId="4" borderId="158" xfId="0" applyFill="1" applyBorder="1" applyAlignment="1">
      <alignment horizontal="center" vertical="center" textRotation="255" shrinkToFit="1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4" fillId="4" borderId="83" xfId="0" applyFont="1" applyFill="1" applyBorder="1" applyAlignment="1">
      <alignment horizontal="center" vertical="top" textRotation="255" shrinkToFit="1"/>
    </xf>
    <xf numFmtId="0" fontId="0" fillId="4" borderId="84" xfId="0" applyFill="1" applyBorder="1" applyAlignment="1">
      <alignment horizontal="center" vertical="top" textRotation="255" shrinkToFit="1"/>
    </xf>
    <xf numFmtId="0" fontId="0" fillId="4" borderId="85" xfId="0" applyFill="1" applyBorder="1" applyAlignment="1">
      <alignment horizontal="center" vertical="top" textRotation="255" shrinkToFit="1"/>
    </xf>
    <xf numFmtId="0" fontId="0" fillId="4" borderId="63" xfId="0" applyFill="1" applyBorder="1" applyAlignment="1">
      <alignment vertical="center" shrinkToFit="1"/>
    </xf>
    <xf numFmtId="0" fontId="0" fillId="4" borderId="33" xfId="0" applyFill="1" applyBorder="1" applyAlignment="1">
      <alignment vertical="center" shrinkToFit="1"/>
    </xf>
    <xf numFmtId="0" fontId="0" fillId="4" borderId="102" xfId="0" applyFill="1" applyBorder="1" applyAlignment="1">
      <alignment horizontal="center" vertical="center" textRotation="255" shrinkToFit="1"/>
    </xf>
    <xf numFmtId="0" fontId="0" fillId="4" borderId="160" xfId="0" applyFill="1" applyBorder="1" applyAlignment="1">
      <alignment horizontal="center" vertical="center" textRotation="255" shrinkToFit="1"/>
    </xf>
    <xf numFmtId="0" fontId="4" fillId="4" borderId="117" xfId="0" applyFont="1" applyFill="1" applyBorder="1" applyAlignment="1">
      <alignment horizontal="center" vertical="center" textRotation="255" shrinkToFit="1"/>
    </xf>
    <xf numFmtId="0" fontId="0" fillId="4" borderId="119" xfId="0" applyFill="1" applyBorder="1" applyAlignment="1">
      <alignment horizontal="center" vertical="center" textRotation="255" shrinkToFit="1"/>
    </xf>
    <xf numFmtId="0" fontId="0" fillId="4" borderId="161" xfId="0" applyFill="1" applyBorder="1" applyAlignment="1">
      <alignment horizontal="center" vertical="center" textRotation="255" shrinkToFit="1"/>
    </xf>
    <xf numFmtId="0" fontId="0" fillId="4" borderId="7" xfId="0" applyFill="1" applyBorder="1" applyAlignment="1" applyProtection="1">
      <alignment horizontal="left" vertical="center" shrinkToFit="1"/>
      <protection locked="0"/>
    </xf>
    <xf numFmtId="0" fontId="4" fillId="4" borderId="115" xfId="0" applyFont="1" applyFill="1" applyBorder="1" applyAlignment="1">
      <alignment horizontal="center" vertical="center" shrinkToFit="1"/>
    </xf>
    <xf numFmtId="0" fontId="4" fillId="4" borderId="60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left"/>
    </xf>
    <xf numFmtId="0" fontId="4" fillId="4" borderId="116" xfId="0" applyFont="1" applyFill="1" applyBorder="1" applyAlignment="1">
      <alignment vertical="center" textRotation="255" shrinkToFit="1"/>
    </xf>
    <xf numFmtId="0" fontId="0" fillId="0" borderId="43" xfId="0" applyBorder="1" applyAlignment="1">
      <alignment vertical="center" textRotation="255" shrinkToFit="1"/>
    </xf>
    <xf numFmtId="0" fontId="0" fillId="0" borderId="158" xfId="0" applyBorder="1" applyAlignment="1">
      <alignment vertical="center" textRotation="255" shrinkToFit="1"/>
    </xf>
    <xf numFmtId="0" fontId="0" fillId="4" borderId="7" xfId="0" applyFill="1" applyBorder="1" applyAlignment="1">
      <alignment vertical="center" shrinkToFit="1"/>
    </xf>
    <xf numFmtId="0" fontId="0" fillId="4" borderId="41" xfId="0" applyFill="1" applyBorder="1" applyAlignment="1">
      <alignment vertical="center" shrinkToFit="1"/>
    </xf>
    <xf numFmtId="0" fontId="24" fillId="4" borderId="0" xfId="0" applyFont="1" applyFill="1" applyAlignment="1">
      <alignment horizontal="left" vertical="center" wrapText="1"/>
    </xf>
    <xf numFmtId="0" fontId="4" fillId="4" borderId="21" xfId="0" applyFont="1" applyFill="1" applyBorder="1" applyAlignment="1">
      <alignment horizontal="distributed"/>
    </xf>
    <xf numFmtId="0" fontId="4" fillId="4" borderId="83" xfId="0" applyFont="1" applyFill="1" applyBorder="1" applyAlignment="1">
      <alignment horizontal="center" vertical="center" textRotation="255" shrinkToFit="1"/>
    </xf>
    <xf numFmtId="0" fontId="0" fillId="4" borderId="84" xfId="0" applyFill="1" applyBorder="1" applyAlignment="1">
      <alignment horizontal="center" vertical="center" textRotation="255" shrinkToFit="1"/>
    </xf>
    <xf numFmtId="0" fontId="0" fillId="4" borderId="85" xfId="0" applyFill="1" applyBorder="1" applyAlignment="1">
      <alignment horizontal="center" vertical="center" textRotation="255" shrinkToFit="1"/>
    </xf>
    <xf numFmtId="0" fontId="4" fillId="4" borderId="61" xfId="0" applyFont="1" applyFill="1" applyBorder="1" applyAlignment="1">
      <alignment horizontal="center" vertical="center" shrinkToFit="1"/>
    </xf>
    <xf numFmtId="0" fontId="17" fillId="4" borderId="0" xfId="0" applyFont="1" applyFill="1" applyAlignment="1" applyProtection="1">
      <alignment horizontal="left" vertical="center"/>
      <protection hidden="1"/>
    </xf>
    <xf numFmtId="0" fontId="9" fillId="4" borderId="21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 shrinkToFit="1"/>
    </xf>
    <xf numFmtId="0" fontId="11" fillId="4" borderId="2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6" fillId="4" borderId="82" xfId="0" applyFont="1" applyFill="1" applyBorder="1" applyAlignment="1" applyProtection="1">
      <alignment horizontal="center" vertical="center" shrinkToFit="1"/>
      <protection hidden="1"/>
    </xf>
    <xf numFmtId="0" fontId="6" fillId="4" borderId="50" xfId="0" applyFont="1" applyFill="1" applyBorder="1" applyAlignment="1" applyProtection="1">
      <alignment horizontal="center" vertical="center" shrinkToFit="1"/>
      <protection hidden="1"/>
    </xf>
    <xf numFmtId="0" fontId="6" fillId="4" borderId="52" xfId="0" applyFont="1" applyFill="1" applyBorder="1" applyAlignment="1" applyProtection="1">
      <alignment horizontal="center" vertical="center" shrinkToFit="1"/>
      <protection hidden="1"/>
    </xf>
    <xf numFmtId="0" fontId="7" fillId="4" borderId="3" xfId="0" applyFont="1" applyFill="1" applyBorder="1" applyAlignment="1">
      <alignment horizontal="center" vertical="center" shrinkToFit="1"/>
    </xf>
    <xf numFmtId="0" fontId="17" fillId="4" borderId="0" xfId="0" applyFont="1" applyFill="1" applyAlignment="1">
      <alignment horizontal="center"/>
    </xf>
    <xf numFmtId="0" fontId="4" fillId="4" borderId="135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84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44" xfId="0" applyFont="1" applyFill="1" applyBorder="1" applyAlignment="1" applyProtection="1">
      <alignment horizontal="center" vertical="top" textRotation="255" wrapText="1" shrinkToFit="1"/>
      <protection hidden="1"/>
    </xf>
    <xf numFmtId="0" fontId="9" fillId="4" borderId="4" xfId="0" applyFont="1" applyFill="1" applyBorder="1" applyAlignment="1" applyProtection="1">
      <alignment vertical="center" wrapText="1" shrinkToFit="1"/>
      <protection hidden="1"/>
    </xf>
    <xf numFmtId="0" fontId="0" fillId="4" borderId="60" xfId="0" applyFill="1" applyBorder="1" applyAlignment="1" applyProtection="1">
      <alignment vertical="center" wrapText="1" shrinkToFit="1"/>
      <protection hidden="1"/>
    </xf>
    <xf numFmtId="0" fontId="0" fillId="4" borderId="35" xfId="0" applyFill="1" applyBorder="1" applyAlignment="1" applyProtection="1">
      <alignment vertical="center" wrapText="1" shrinkToFit="1"/>
      <protection hidden="1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4" fillId="4" borderId="19" xfId="0" applyFont="1" applyFill="1" applyBorder="1" applyAlignment="1" applyProtection="1">
      <alignment horizontal="center" vertical="center" shrinkToFit="1"/>
      <protection hidden="1"/>
    </xf>
    <xf numFmtId="0" fontId="4" fillId="4" borderId="25" xfId="0" applyFont="1" applyFill="1" applyBorder="1" applyAlignment="1" applyProtection="1">
      <alignment horizontal="center" vertical="center" shrinkToFit="1"/>
      <protection hidden="1"/>
    </xf>
    <xf numFmtId="0" fontId="4" fillId="4" borderId="83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85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2" xfId="0" applyFont="1" applyFill="1" applyBorder="1" applyAlignment="1" applyProtection="1">
      <alignment vertical="center" shrinkToFit="1"/>
      <protection hidden="1"/>
    </xf>
    <xf numFmtId="0" fontId="4" fillId="4" borderId="63" xfId="0" applyFont="1" applyFill="1" applyBorder="1" applyAlignment="1" applyProtection="1">
      <alignment vertical="center" shrinkToFit="1"/>
      <protection hidden="1"/>
    </xf>
    <xf numFmtId="0" fontId="4" fillId="4" borderId="33" xfId="0" applyFont="1" applyFill="1" applyBorder="1" applyAlignment="1" applyProtection="1">
      <alignment vertical="center" shrinkToFit="1"/>
      <protection hidden="1"/>
    </xf>
    <xf numFmtId="0" fontId="4" fillId="4" borderId="4" xfId="0" applyFont="1" applyFill="1" applyBorder="1" applyAlignment="1" applyProtection="1">
      <alignment vertical="center" shrinkToFit="1"/>
      <protection hidden="1"/>
    </xf>
    <xf numFmtId="0" fontId="4" fillId="4" borderId="60" xfId="0" applyFont="1" applyFill="1" applyBorder="1" applyAlignment="1" applyProtection="1">
      <alignment vertical="center" shrinkToFit="1"/>
      <protection hidden="1"/>
    </xf>
    <xf numFmtId="0" fontId="4" fillId="4" borderId="35" xfId="0" applyFont="1" applyFill="1" applyBorder="1" applyAlignment="1" applyProtection="1">
      <alignment vertical="center" shrinkToFit="1"/>
      <protection hidden="1"/>
    </xf>
    <xf numFmtId="0" fontId="4" fillId="4" borderId="83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84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85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14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15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42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3" xfId="0" applyFont="1" applyFill="1" applyBorder="1" applyAlignment="1" applyProtection="1">
      <alignment vertical="center" shrinkToFit="1"/>
      <protection hidden="1"/>
    </xf>
    <xf numFmtId="0" fontId="4" fillId="4" borderId="86" xfId="0" applyFont="1" applyFill="1" applyBorder="1" applyAlignment="1" applyProtection="1">
      <alignment vertical="center" shrinkToFit="1"/>
      <protection hidden="1"/>
    </xf>
    <xf numFmtId="0" fontId="9" fillId="4" borderId="136" xfId="0" applyFont="1" applyFill="1" applyBorder="1" applyAlignment="1" applyProtection="1">
      <alignment horizontal="center" vertical="center" shrinkToFit="1"/>
      <protection hidden="1"/>
    </xf>
    <xf numFmtId="0" fontId="9" fillId="4" borderId="137" xfId="0" applyFont="1" applyFill="1" applyBorder="1" applyAlignment="1" applyProtection="1">
      <alignment horizontal="center" vertical="center" shrinkToFit="1"/>
      <protection hidden="1"/>
    </xf>
    <xf numFmtId="0" fontId="9" fillId="4" borderId="148" xfId="0" applyFont="1" applyFill="1" applyBorder="1" applyAlignment="1" applyProtection="1">
      <alignment horizontal="center" vertical="center" shrinkToFit="1"/>
      <protection hidden="1"/>
    </xf>
    <xf numFmtId="0" fontId="9" fillId="4" borderId="1" xfId="0" applyFont="1" applyFill="1" applyBorder="1" applyAlignment="1" applyProtection="1">
      <alignment vertical="center" shrinkToFit="1"/>
      <protection hidden="1"/>
    </xf>
    <xf numFmtId="0" fontId="9" fillId="4" borderId="29" xfId="0" applyFont="1" applyFill="1" applyBorder="1" applyAlignment="1" applyProtection="1">
      <alignment vertical="center" shrinkToFit="1"/>
      <protection hidden="1"/>
    </xf>
    <xf numFmtId="0" fontId="9" fillId="4" borderId="3" xfId="0" applyFont="1" applyFill="1" applyBorder="1" applyAlignment="1" applyProtection="1">
      <alignment vertical="center" shrinkToFit="1"/>
      <protection hidden="1"/>
    </xf>
    <xf numFmtId="0" fontId="9" fillId="4" borderId="86" xfId="0" applyFont="1" applyFill="1" applyBorder="1" applyAlignment="1" applyProtection="1">
      <alignment vertical="center" shrinkToFit="1"/>
      <protection hidden="1"/>
    </xf>
    <xf numFmtId="0" fontId="0" fillId="4" borderId="97" xfId="0" applyFill="1" applyBorder="1" applyAlignment="1">
      <alignment horizontal="center" vertical="center" shrinkToFit="1"/>
    </xf>
    <xf numFmtId="0" fontId="0" fillId="4" borderId="61" xfId="0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0" fillId="4" borderId="61" xfId="0" applyFill="1" applyBorder="1" applyAlignment="1">
      <alignment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61" xfId="0" applyFill="1" applyBorder="1" applyAlignment="1">
      <alignment horizontal="left" vertical="center" shrinkToFit="1"/>
    </xf>
    <xf numFmtId="0" fontId="0" fillId="4" borderId="162" xfId="0" applyFill="1" applyBorder="1" applyAlignment="1">
      <alignment horizontal="center" vertical="center" shrinkToFit="1"/>
    </xf>
    <xf numFmtId="0" fontId="9" fillId="4" borderId="4" xfId="0" applyFont="1" applyFill="1" applyBorder="1" applyAlignment="1" applyProtection="1">
      <alignment vertical="center" shrinkToFit="1"/>
      <protection hidden="1"/>
    </xf>
    <xf numFmtId="0" fontId="0" fillId="4" borderId="60" xfId="0" applyFill="1" applyBorder="1" applyAlignment="1" applyProtection="1">
      <alignment vertical="center" shrinkToFit="1"/>
      <protection hidden="1"/>
    </xf>
    <xf numFmtId="0" fontId="0" fillId="4" borderId="35" xfId="0" applyFill="1" applyBorder="1" applyAlignment="1" applyProtection="1">
      <alignment vertical="center" shrinkToFit="1"/>
      <protection hidden="1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0" xfId="0" applyFill="1" applyBorder="1" applyAlignment="1" applyProtection="1">
      <alignment horizontal="center" vertical="center" shrinkToFit="1"/>
      <protection locked="0"/>
    </xf>
    <xf numFmtId="0" fontId="0" fillId="3" borderId="61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>
      <alignment horizontal="center" vertical="center" shrinkToFit="1"/>
    </xf>
    <xf numFmtId="0" fontId="0" fillId="3" borderId="60" xfId="0" applyFill="1" applyBorder="1" applyAlignment="1">
      <alignment horizontal="center" vertical="center" shrinkToFit="1"/>
    </xf>
    <xf numFmtId="0" fontId="0" fillId="3" borderId="61" xfId="0" applyFill="1" applyBorder="1" applyAlignment="1">
      <alignment horizontal="center" vertical="center" shrinkToFit="1"/>
    </xf>
    <xf numFmtId="0" fontId="4" fillId="4" borderId="88" xfId="0" applyFont="1" applyFill="1" applyBorder="1" applyAlignment="1">
      <alignment horizontal="center"/>
    </xf>
    <xf numFmtId="0" fontId="4" fillId="4" borderId="89" xfId="0" applyFont="1" applyFill="1" applyBorder="1" applyAlignment="1">
      <alignment horizontal="center"/>
    </xf>
    <xf numFmtId="0" fontId="4" fillId="4" borderId="149" xfId="0" applyFont="1" applyFill="1" applyBorder="1" applyAlignment="1">
      <alignment horizontal="center"/>
    </xf>
    <xf numFmtId="0" fontId="4" fillId="4" borderId="152" xfId="0" applyFont="1" applyFill="1" applyBorder="1" applyAlignment="1">
      <alignment horizontal="center"/>
    </xf>
    <xf numFmtId="0" fontId="4" fillId="4" borderId="153" xfId="0" applyFont="1" applyFill="1" applyBorder="1" applyAlignment="1">
      <alignment horizontal="center"/>
    </xf>
    <xf numFmtId="0" fontId="4" fillId="4" borderId="154" xfId="0" applyFont="1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157" xfId="0" applyFill="1" applyBorder="1" applyAlignment="1">
      <alignment horizontal="center" vertical="center"/>
    </xf>
    <xf numFmtId="0" fontId="0" fillId="4" borderId="155" xfId="0" applyFill="1" applyBorder="1" applyAlignment="1">
      <alignment horizontal="center" vertical="center"/>
    </xf>
    <xf numFmtId="0" fontId="9" fillId="4" borderId="6" xfId="0" applyFont="1" applyFill="1" applyBorder="1" applyAlignment="1" applyProtection="1">
      <alignment vertical="center" shrinkToFit="1"/>
      <protection hidden="1"/>
    </xf>
    <xf numFmtId="0" fontId="0" fillId="4" borderId="7" xfId="0" applyFill="1" applyBorder="1" applyAlignment="1" applyProtection="1">
      <alignment vertical="center" shrinkToFit="1"/>
      <protection hidden="1"/>
    </xf>
    <xf numFmtId="0" fontId="0" fillId="4" borderId="41" xfId="0" applyFill="1" applyBorder="1" applyAlignment="1" applyProtection="1">
      <alignment vertical="center" shrinkToFit="1"/>
      <protection hidden="1"/>
    </xf>
    <xf numFmtId="0" fontId="4" fillId="4" borderId="135" xfId="0" applyFont="1" applyFill="1" applyBorder="1" applyAlignment="1">
      <alignment horizontal="center" vertical="top" textRotation="255" wrapText="1" shrinkToFit="1"/>
    </xf>
    <xf numFmtId="0" fontId="4" fillId="4" borderId="84" xfId="0" applyFont="1" applyFill="1" applyBorder="1" applyAlignment="1">
      <alignment horizontal="center" vertical="top" textRotation="255" wrapText="1" shrinkToFit="1"/>
    </xf>
    <xf numFmtId="0" fontId="4" fillId="4" borderId="44" xfId="0" applyFont="1" applyFill="1" applyBorder="1" applyAlignment="1">
      <alignment horizontal="center" vertical="top" textRotation="255" wrapText="1" shrinkToFit="1"/>
    </xf>
    <xf numFmtId="0" fontId="9" fillId="4" borderId="163" xfId="0" applyFont="1" applyFill="1" applyBorder="1" applyAlignment="1">
      <alignment vertical="center" wrapText="1" shrinkToFit="1"/>
    </xf>
    <xf numFmtId="0" fontId="9" fillId="4" borderId="115" xfId="0" applyFont="1" applyFill="1" applyBorder="1" applyAlignment="1">
      <alignment vertical="center" wrapText="1" shrinkToFit="1"/>
    </xf>
    <xf numFmtId="0" fontId="9" fillId="4" borderId="87" xfId="0" applyFont="1" applyFill="1" applyBorder="1" applyAlignment="1">
      <alignment vertical="center" wrapText="1" shrinkToFit="1"/>
    </xf>
    <xf numFmtId="0" fontId="9" fillId="4" borderId="136" xfId="0" applyFont="1" applyFill="1" applyBorder="1" applyAlignment="1">
      <alignment horizontal="center" vertical="center" shrinkToFit="1"/>
    </xf>
    <xf numFmtId="0" fontId="9" fillId="4" borderId="137" xfId="0" applyFont="1" applyFill="1" applyBorder="1" applyAlignment="1">
      <alignment horizontal="center" vertical="center" shrinkToFit="1"/>
    </xf>
    <xf numFmtId="0" fontId="9" fillId="4" borderId="148" xfId="0" applyFont="1" applyFill="1" applyBorder="1" applyAlignment="1">
      <alignment horizontal="center" vertical="center" shrinkToFit="1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19" xr:uid="{00000000-0005-0000-0000-00001A000000}"/>
    <cellStyle name="ハイパーリンク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3" xr:uid="{00000000-0005-0000-0000-00001E000000}"/>
    <cellStyle name="計算 2" xfId="39" xr:uid="{00000000-0005-0000-0000-00001F000000}"/>
    <cellStyle name="警告文 2" xfId="41" xr:uid="{00000000-0005-0000-0000-000020000000}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42" xr:uid="{00000000-0005-0000-0000-000025000000}"/>
    <cellStyle name="出力 2" xfId="32" xr:uid="{00000000-0005-0000-0000-000026000000}"/>
    <cellStyle name="説明文 2" xfId="40" xr:uid="{00000000-0005-0000-0000-000027000000}"/>
    <cellStyle name="入力 2" xfId="31" xr:uid="{00000000-0005-0000-0000-000028000000}"/>
    <cellStyle name="標準" xfId="0" builtinId="0"/>
    <cellStyle name="良い 2" xfId="34" xr:uid="{00000000-0005-0000-0000-00002A000000}"/>
  </cellStyles>
  <dxfs count="23"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E$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13</xdr:row>
      <xdr:rowOff>85725</xdr:rowOff>
    </xdr:from>
    <xdr:to>
      <xdr:col>7</xdr:col>
      <xdr:colOff>390525</xdr:colOff>
      <xdr:row>14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343150" y="2628900"/>
          <a:ext cx="9144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需　要　部　門</a:t>
          </a:r>
        </a:p>
      </xdr:txBody>
    </xdr:sp>
    <xdr:clientData/>
  </xdr:twoCellAnchor>
  <xdr:twoCellAnchor>
    <xdr:from>
      <xdr:col>4</xdr:col>
      <xdr:colOff>104775</xdr:colOff>
      <xdr:row>14</xdr:row>
      <xdr:rowOff>219075</xdr:rowOff>
    </xdr:from>
    <xdr:to>
      <xdr:col>6</xdr:col>
      <xdr:colOff>219075</xdr:colOff>
      <xdr:row>15</xdr:row>
      <xdr:rowOff>200025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590675" y="30670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機　　　　種</a:t>
          </a:r>
        </a:p>
      </xdr:txBody>
    </xdr:sp>
    <xdr:clientData/>
  </xdr:twoCellAnchor>
  <xdr:twoCellAnchor>
    <xdr:from>
      <xdr:col>2</xdr:col>
      <xdr:colOff>142875</xdr:colOff>
      <xdr:row>54</xdr:row>
      <xdr:rowOff>66675</xdr:rowOff>
    </xdr:from>
    <xdr:to>
      <xdr:col>3</xdr:col>
      <xdr:colOff>266700</xdr:colOff>
      <xdr:row>54</xdr:row>
      <xdr:rowOff>276225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38200" y="1138237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地 域</a:t>
          </a:r>
        </a:p>
      </xdr:txBody>
    </xdr:sp>
    <xdr:clientData/>
  </xdr:twoCellAnchor>
  <xdr:twoCellAnchor>
    <xdr:from>
      <xdr:col>0</xdr:col>
      <xdr:colOff>66675</xdr:colOff>
      <xdr:row>55</xdr:row>
      <xdr:rowOff>28575</xdr:rowOff>
    </xdr:from>
    <xdr:to>
      <xdr:col>2</xdr:col>
      <xdr:colOff>123825</xdr:colOff>
      <xdr:row>55</xdr:row>
      <xdr:rowOff>228600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6675" y="13677900"/>
          <a:ext cx="752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機種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238125</xdr:colOff>
          <xdr:row>6</xdr:row>
          <xdr:rowOff>104775</xdr:rowOff>
        </xdr:from>
        <xdr:to>
          <xdr:col>32</xdr:col>
          <xdr:colOff>495300</xdr:colOff>
          <xdr:row>7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285750</xdr:colOff>
          <xdr:row>0</xdr:row>
          <xdr:rowOff>209550</xdr:rowOff>
        </xdr:from>
        <xdr:to>
          <xdr:col>30</xdr:col>
          <xdr:colOff>0</xdr:colOff>
          <xdr:row>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209"/>
  <sheetViews>
    <sheetView tabSelected="1" view="pageBreakPreview" zoomScaleNormal="100" zoomScaleSheetLayoutView="100" workbookViewId="0">
      <selection activeCell="X162" sqref="X162:AA162"/>
    </sheetView>
  </sheetViews>
  <sheetFormatPr defaultColWidth="6.625" defaultRowHeight="13.5"/>
  <cols>
    <col min="1" max="2" width="5.625" style="40" customWidth="1"/>
    <col min="3" max="3" width="6.625" style="40" customWidth="1"/>
    <col min="4" max="4" width="6.25" style="40" customWidth="1"/>
    <col min="5" max="5" width="5.625" style="40" customWidth="1"/>
    <col min="6" max="7" width="6.25" style="40" customWidth="1"/>
    <col min="8" max="9" width="6.125" style="40" customWidth="1"/>
    <col min="10" max="10" width="7.375" style="40" customWidth="1"/>
    <col min="11" max="11" width="6.125" style="40" customWidth="1"/>
    <col min="12" max="12" width="6" style="40" customWidth="1"/>
    <col min="13" max="13" width="6.25" style="40" customWidth="1"/>
    <col min="14" max="14" width="6.625" style="40" customWidth="1"/>
    <col min="15" max="16" width="6.25" style="40" customWidth="1"/>
    <col min="17" max="17" width="6.125" style="40" customWidth="1"/>
    <col min="18" max="18" width="6.625" style="40" customWidth="1"/>
    <col min="19" max="20" width="6.125" style="40" customWidth="1"/>
    <col min="21" max="21" width="6.625" style="40" customWidth="1"/>
    <col min="22" max="22" width="5.75" style="40" customWidth="1"/>
    <col min="23" max="24" width="6" style="40" customWidth="1"/>
    <col min="25" max="25" width="6.625" style="40" customWidth="1"/>
    <col min="26" max="26" width="6.75" style="40" customWidth="1"/>
    <col min="27" max="28" width="6.25" style="40" customWidth="1"/>
    <col min="29" max="30" width="6.625" style="40" customWidth="1"/>
    <col min="31" max="31" width="6.125" style="40" customWidth="1"/>
    <col min="32" max="33" width="6.625" style="40" customWidth="1"/>
    <col min="34" max="34" width="7.625" style="40" customWidth="1"/>
    <col min="35" max="16384" width="6.625" style="40"/>
  </cols>
  <sheetData>
    <row r="1" spans="1:36" s="35" customFormat="1" ht="18" customHeight="1">
      <c r="B1" s="374" t="s">
        <v>184</v>
      </c>
      <c r="C1" s="375"/>
      <c r="D1" s="375"/>
      <c r="E1" s="375"/>
      <c r="F1" s="375"/>
      <c r="G1" s="375"/>
      <c r="H1" s="375"/>
      <c r="I1" s="37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AA1" s="36"/>
      <c r="AB1" s="36"/>
      <c r="AC1" s="36"/>
      <c r="AD1" s="36"/>
      <c r="AH1" s="37">
        <v>0.25</v>
      </c>
      <c r="AJ1" s="38"/>
    </row>
    <row r="2" spans="1:36" s="35" customFormat="1" ht="18" customHeight="1">
      <c r="B2" s="377" t="s">
        <v>185</v>
      </c>
      <c r="C2" s="378"/>
      <c r="D2" s="378"/>
      <c r="E2" s="378"/>
      <c r="F2" s="378"/>
      <c r="G2" s="378"/>
      <c r="H2" s="378"/>
      <c r="I2" s="379"/>
      <c r="J2" s="36"/>
      <c r="K2" s="36"/>
      <c r="L2" s="36"/>
      <c r="M2" s="36"/>
      <c r="N2" s="36"/>
      <c r="O2" s="36"/>
      <c r="P2" s="36"/>
      <c r="Q2" s="36"/>
      <c r="R2" s="36"/>
      <c r="V2" s="36"/>
      <c r="W2" s="249" t="s">
        <v>145</v>
      </c>
      <c r="X2" s="249"/>
      <c r="Y2" s="249"/>
      <c r="Z2" s="249"/>
      <c r="AA2" s="249"/>
      <c r="AB2" s="249"/>
      <c r="AC2" s="249"/>
      <c r="AD2" s="249" t="b">
        <v>0</v>
      </c>
      <c r="AE2" s="188" t="b">
        <v>0</v>
      </c>
      <c r="AF2" s="196" t="str">
        <f>IF(AE2=TRUE,"実績なし","")</f>
        <v/>
      </c>
      <c r="AJ2" s="38"/>
    </row>
    <row r="3" spans="1:36" s="39" customFormat="1" ht="17.25" customHeight="1">
      <c r="B3" s="248"/>
      <c r="C3" s="248"/>
      <c r="D3" s="248"/>
      <c r="E3" s="248"/>
      <c r="F3" s="248"/>
      <c r="G3" s="248"/>
      <c r="H3" s="248"/>
      <c r="W3" s="250" t="s">
        <v>146</v>
      </c>
      <c r="X3" s="250"/>
      <c r="Y3" s="251"/>
      <c r="Z3" s="80"/>
      <c r="AA3" s="252" t="s">
        <v>114</v>
      </c>
      <c r="AB3" s="249"/>
      <c r="AC3" s="249"/>
      <c r="AD3" s="249"/>
      <c r="AE3" s="249"/>
      <c r="AF3" s="249"/>
      <c r="AJ3" s="38"/>
    </row>
    <row r="4" spans="1:36" s="39" customFormat="1" ht="17.25" customHeight="1">
      <c r="A4" s="380" t="s">
        <v>186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40"/>
      <c r="W4" s="395" t="s">
        <v>181</v>
      </c>
      <c r="X4" s="395"/>
      <c r="Y4" s="395"/>
      <c r="Z4" s="395"/>
      <c r="AA4" s="395"/>
      <c r="AB4" s="395"/>
      <c r="AC4" s="395"/>
      <c r="AD4" s="395"/>
      <c r="AE4" s="395"/>
      <c r="AF4" s="395"/>
      <c r="AG4" s="40"/>
      <c r="AJ4" s="38"/>
    </row>
    <row r="5" spans="1:36" s="39" customFormat="1" ht="17.25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396" t="s">
        <v>182</v>
      </c>
      <c r="X5" s="396"/>
      <c r="Y5" s="396"/>
      <c r="Z5" s="396"/>
      <c r="AA5" s="396"/>
      <c r="AB5" s="396"/>
      <c r="AC5" s="396"/>
      <c r="AD5" s="396"/>
      <c r="AE5" s="396"/>
      <c r="AF5" s="396"/>
      <c r="AG5" s="42"/>
      <c r="AH5" s="42"/>
      <c r="AI5" s="42"/>
      <c r="AJ5" s="38"/>
    </row>
    <row r="6" spans="1:36" s="39" customFormat="1">
      <c r="W6" s="425" t="s">
        <v>135</v>
      </c>
      <c r="X6" s="396"/>
      <c r="Y6" s="396"/>
      <c r="Z6" s="396"/>
      <c r="AA6" s="396"/>
      <c r="AB6" s="396"/>
      <c r="AC6" s="396"/>
      <c r="AD6" s="396"/>
      <c r="AE6" s="396"/>
      <c r="AF6" s="396"/>
      <c r="AG6" s="43"/>
      <c r="AJ6" s="38"/>
    </row>
    <row r="7" spans="1:36" s="39" customFormat="1" ht="18.75" customHeight="1">
      <c r="C7" s="44"/>
      <c r="D7" s="44"/>
      <c r="E7" s="127" t="s">
        <v>115</v>
      </c>
      <c r="F7" s="405"/>
      <c r="G7" s="405"/>
      <c r="H7" s="405"/>
      <c r="I7" s="405"/>
      <c r="J7" s="405"/>
      <c r="K7" s="405"/>
      <c r="L7" s="405"/>
      <c r="M7" s="405"/>
      <c r="N7" s="44"/>
      <c r="O7" s="397" t="s">
        <v>183</v>
      </c>
      <c r="P7" s="397"/>
      <c r="Q7" s="397"/>
      <c r="R7" s="416" t="s">
        <v>140</v>
      </c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39" t="s">
        <v>178</v>
      </c>
      <c r="AG7" s="248" t="s">
        <v>144</v>
      </c>
      <c r="AJ7" s="38"/>
    </row>
    <row r="8" spans="1:36" s="39" customFormat="1" ht="18.75" customHeight="1">
      <c r="C8" s="44"/>
      <c r="D8" s="44"/>
      <c r="E8" s="393" t="s">
        <v>116</v>
      </c>
      <c r="F8" s="394"/>
      <c r="G8" s="45"/>
      <c r="H8" s="44" t="s">
        <v>63</v>
      </c>
      <c r="P8" s="419" t="s">
        <v>117</v>
      </c>
      <c r="Q8" s="419"/>
      <c r="R8" s="45"/>
      <c r="S8" s="426" t="s">
        <v>124</v>
      </c>
      <c r="T8" s="426"/>
      <c r="U8" s="426"/>
      <c r="V8" s="426"/>
      <c r="W8" s="45"/>
      <c r="X8" s="44" t="s">
        <v>64</v>
      </c>
      <c r="Y8" s="46" t="str">
        <f>IF(AND(R8&lt;W8,COUNTA(R8,W8)=2),"←もう一度ご確認ください","")</f>
        <v/>
      </c>
      <c r="AC8" s="198" t="s">
        <v>180</v>
      </c>
      <c r="AG8" s="248"/>
      <c r="AJ8" s="38"/>
    </row>
    <row r="9" spans="1:36" s="39" customFormat="1" ht="18.75" customHeight="1">
      <c r="C9" s="44"/>
      <c r="D9" s="44"/>
      <c r="E9" s="382" t="s">
        <v>136</v>
      </c>
      <c r="F9" s="382"/>
      <c r="G9" s="382"/>
      <c r="H9" s="382"/>
      <c r="I9" s="405"/>
      <c r="J9" s="405"/>
      <c r="K9" s="405"/>
      <c r="L9" s="405"/>
      <c r="M9" s="405"/>
      <c r="N9" s="405"/>
      <c r="O9" s="405"/>
      <c r="P9" s="405"/>
      <c r="Q9" s="405"/>
      <c r="R9" s="47"/>
      <c r="S9" s="48"/>
      <c r="T9" s="48"/>
      <c r="U9" s="48"/>
      <c r="V9" s="48"/>
      <c r="W9" s="47"/>
      <c r="X9" s="44"/>
      <c r="AC9" s="198" t="s">
        <v>179</v>
      </c>
      <c r="AJ9" s="38"/>
    </row>
    <row r="10" spans="1:36" s="39" customFormat="1" ht="18.75" customHeight="1">
      <c r="E10" s="382" t="s">
        <v>137</v>
      </c>
      <c r="F10" s="382"/>
      <c r="G10" s="382"/>
      <c r="H10" s="382"/>
      <c r="I10" s="405"/>
      <c r="J10" s="405"/>
      <c r="K10" s="405"/>
      <c r="L10" s="405"/>
      <c r="M10" s="405"/>
      <c r="N10" s="405"/>
      <c r="O10" s="405"/>
      <c r="P10" s="405"/>
      <c r="Q10" s="405"/>
      <c r="S10" s="49" t="s">
        <v>120</v>
      </c>
      <c r="T10" s="392" t="s">
        <v>132</v>
      </c>
      <c r="U10" s="392"/>
      <c r="V10" s="392"/>
      <c r="W10" s="392"/>
      <c r="X10" s="49"/>
      <c r="Y10" s="49"/>
      <c r="Z10" s="49"/>
      <c r="AA10" s="49"/>
      <c r="AB10" s="49"/>
      <c r="AJ10" s="38"/>
    </row>
    <row r="11" spans="1:36" s="39" customFormat="1" ht="19.5" customHeight="1">
      <c r="C11" s="44"/>
      <c r="D11" s="44"/>
      <c r="E11" s="254" t="s">
        <v>126</v>
      </c>
      <c r="F11" s="254"/>
      <c r="G11" s="254"/>
      <c r="H11" s="254"/>
      <c r="I11" s="362"/>
      <c r="J11" s="362"/>
      <c r="K11" s="362"/>
      <c r="L11" s="362"/>
      <c r="M11" s="362"/>
      <c r="N11" s="362"/>
      <c r="O11" s="362"/>
      <c r="P11" s="362"/>
      <c r="Q11" s="362"/>
      <c r="R11" s="50"/>
      <c r="S11" s="321" t="s">
        <v>128</v>
      </c>
      <c r="T11" s="321"/>
      <c r="U11" s="361"/>
      <c r="V11" s="361"/>
      <c r="W11" s="361"/>
      <c r="X11" s="361"/>
      <c r="Y11" s="361"/>
      <c r="Z11" s="361"/>
      <c r="AA11" s="361"/>
      <c r="AB11" s="361"/>
      <c r="AJ11" s="38"/>
    </row>
    <row r="12" spans="1:36" s="39" customFormat="1" ht="9" customHeight="1">
      <c r="E12" s="331" t="s">
        <v>187</v>
      </c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AJ12" s="38"/>
    </row>
    <row r="13" spans="1:36" s="39" customFormat="1" ht="13.5" customHeight="1" thickBot="1"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48" t="s">
        <v>125</v>
      </c>
      <c r="AA13" s="348"/>
      <c r="AB13" s="348"/>
      <c r="AC13" s="348"/>
      <c r="AD13" s="348"/>
      <c r="AJ13" s="38"/>
    </row>
    <row r="14" spans="1:36" ht="24" customHeight="1">
      <c r="E14" s="383"/>
      <c r="F14" s="384"/>
      <c r="G14" s="384"/>
      <c r="H14" s="385"/>
      <c r="I14" s="417" t="s">
        <v>19</v>
      </c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02" t="s">
        <v>112</v>
      </c>
      <c r="Z14" s="318" t="s">
        <v>48</v>
      </c>
      <c r="AA14" s="319"/>
      <c r="AB14" s="420" t="s">
        <v>49</v>
      </c>
      <c r="AC14" s="353" t="s">
        <v>50</v>
      </c>
      <c r="AD14" s="413" t="s">
        <v>51</v>
      </c>
      <c r="AE14" s="36"/>
      <c r="AF14" s="36"/>
      <c r="AG14" s="36"/>
      <c r="AJ14" s="38"/>
    </row>
    <row r="15" spans="1:36" ht="24" customHeight="1">
      <c r="E15" s="386"/>
      <c r="F15" s="387"/>
      <c r="G15" s="387"/>
      <c r="H15" s="388"/>
      <c r="I15" s="418" t="s">
        <v>20</v>
      </c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30"/>
      <c r="U15" s="418" t="s">
        <v>2</v>
      </c>
      <c r="V15" s="418"/>
      <c r="W15" s="418"/>
      <c r="X15" s="418"/>
      <c r="Y15" s="403"/>
      <c r="Z15" s="398" t="s">
        <v>46</v>
      </c>
      <c r="AA15" s="400" t="s">
        <v>47</v>
      </c>
      <c r="AB15" s="421"/>
      <c r="AC15" s="411"/>
      <c r="AD15" s="414"/>
      <c r="AE15" s="36"/>
      <c r="AF15" s="36"/>
      <c r="AG15" s="36"/>
      <c r="AJ15" s="38"/>
    </row>
    <row r="16" spans="1:36" ht="24" customHeight="1" thickBot="1">
      <c r="E16" s="389"/>
      <c r="F16" s="390"/>
      <c r="G16" s="390"/>
      <c r="H16" s="391"/>
      <c r="I16" s="174" t="s">
        <v>13</v>
      </c>
      <c r="J16" s="166" t="s">
        <v>5</v>
      </c>
      <c r="K16" s="166" t="s">
        <v>14</v>
      </c>
      <c r="L16" s="166" t="s">
        <v>15</v>
      </c>
      <c r="M16" s="166" t="s">
        <v>6</v>
      </c>
      <c r="N16" s="175" t="s">
        <v>3</v>
      </c>
      <c r="O16" s="166" t="s">
        <v>16</v>
      </c>
      <c r="P16" s="166" t="s">
        <v>0</v>
      </c>
      <c r="Q16" s="166" t="s">
        <v>1</v>
      </c>
      <c r="R16" s="166" t="s">
        <v>7</v>
      </c>
      <c r="S16" s="176" t="s">
        <v>8</v>
      </c>
      <c r="T16" s="177" t="s">
        <v>127</v>
      </c>
      <c r="U16" s="178" t="s">
        <v>17</v>
      </c>
      <c r="V16" s="179" t="s">
        <v>18</v>
      </c>
      <c r="W16" s="180" t="s">
        <v>9</v>
      </c>
      <c r="X16" s="181" t="s">
        <v>127</v>
      </c>
      <c r="Y16" s="404"/>
      <c r="Z16" s="399"/>
      <c r="AA16" s="401"/>
      <c r="AB16" s="422"/>
      <c r="AC16" s="412"/>
      <c r="AD16" s="415"/>
      <c r="AE16" s="36"/>
      <c r="AF16" s="36"/>
      <c r="AG16" s="36"/>
      <c r="AJ16" s="38"/>
    </row>
    <row r="17" spans="5:36" s="39" customFormat="1" ht="23.25" customHeight="1" thickTop="1">
      <c r="E17" s="322" t="s">
        <v>21</v>
      </c>
      <c r="F17" s="287" t="s">
        <v>65</v>
      </c>
      <c r="G17" s="423"/>
      <c r="H17" s="424"/>
      <c r="I17" s="165"/>
      <c r="J17" s="9"/>
      <c r="K17" s="9"/>
      <c r="L17" s="9"/>
      <c r="M17" s="9"/>
      <c r="N17" s="9"/>
      <c r="O17" s="9"/>
      <c r="P17" s="9"/>
      <c r="Q17" s="9"/>
      <c r="R17" s="9"/>
      <c r="S17" s="9"/>
      <c r="T17" s="1">
        <f>SUM(I17:S17)</f>
        <v>0</v>
      </c>
      <c r="U17" s="9"/>
      <c r="V17" s="9"/>
      <c r="W17" s="9"/>
      <c r="X17" s="2">
        <f>SUM(U17:W17)</f>
        <v>0</v>
      </c>
      <c r="Y17" s="76">
        <f>SUM(T17,X17)</f>
        <v>0</v>
      </c>
      <c r="Z17" s="9"/>
      <c r="AA17" s="9"/>
      <c r="AB17" s="76">
        <f>SUM(Z17,AA17)</f>
        <v>0</v>
      </c>
      <c r="AC17" s="9"/>
      <c r="AD17" s="131">
        <f>SUM(Y17,AB17,AC17)</f>
        <v>0</v>
      </c>
      <c r="AE17" s="119">
        <f>IF(AD17&lt;&gt;0,1,0)</f>
        <v>0</v>
      </c>
      <c r="AF17" s="51"/>
      <c r="AG17" s="51"/>
      <c r="AJ17" s="38"/>
    </row>
    <row r="18" spans="5:36" s="39" customFormat="1" ht="23.25" customHeight="1">
      <c r="E18" s="323"/>
      <c r="F18" s="325" t="s">
        <v>163</v>
      </c>
      <c r="G18" s="326"/>
      <c r="H18" s="327"/>
      <c r="I18" s="165"/>
      <c r="J18" s="9"/>
      <c r="K18" s="9"/>
      <c r="L18" s="9"/>
      <c r="M18" s="9"/>
      <c r="N18" s="9"/>
      <c r="O18" s="9"/>
      <c r="P18" s="9"/>
      <c r="Q18" s="9"/>
      <c r="R18" s="9"/>
      <c r="S18" s="9"/>
      <c r="T18" s="1">
        <f t="shared" ref="T18" si="0">SUM(I18:S18)</f>
        <v>0</v>
      </c>
      <c r="U18" s="9"/>
      <c r="V18" s="9"/>
      <c r="W18" s="9"/>
      <c r="X18" s="4">
        <f t="shared" ref="X18" si="1">SUM(U18:W18)</f>
        <v>0</v>
      </c>
      <c r="Y18" s="77">
        <f t="shared" ref="Y18" si="2">SUM(T18,X18)</f>
        <v>0</v>
      </c>
      <c r="Z18" s="9"/>
      <c r="AA18" s="9"/>
      <c r="AB18" s="77">
        <f t="shared" ref="AB18" si="3">SUM(Z18,AA18)</f>
        <v>0</v>
      </c>
      <c r="AC18" s="9"/>
      <c r="AD18" s="132">
        <f t="shared" ref="AD18" si="4">SUM(Y18,AB18,AC18)</f>
        <v>0</v>
      </c>
      <c r="AE18" s="119">
        <f t="shared" ref="AE18" si="5">IF(AD18&lt;&gt;0,1,0)</f>
        <v>0</v>
      </c>
      <c r="AF18" s="51"/>
      <c r="AG18" s="51"/>
      <c r="AJ18" s="38"/>
    </row>
    <row r="19" spans="5:36" s="39" customFormat="1" ht="23.25" customHeight="1">
      <c r="E19" s="323"/>
      <c r="F19" s="325" t="s">
        <v>151</v>
      </c>
      <c r="G19" s="326"/>
      <c r="H19" s="327"/>
      <c r="I19" s="165"/>
      <c r="J19" s="9"/>
      <c r="K19" s="9"/>
      <c r="L19" s="9"/>
      <c r="M19" s="9"/>
      <c r="N19" s="9"/>
      <c r="O19" s="9"/>
      <c r="P19" s="9"/>
      <c r="Q19" s="9"/>
      <c r="R19" s="9"/>
      <c r="S19" s="9"/>
      <c r="T19" s="1">
        <f t="shared" ref="T19:T40" si="6">SUM(I19:S19)</f>
        <v>0</v>
      </c>
      <c r="U19" s="9"/>
      <c r="V19" s="9"/>
      <c r="W19" s="9"/>
      <c r="X19" s="4">
        <f t="shared" ref="X19:X40" si="7">SUM(U19:W19)</f>
        <v>0</v>
      </c>
      <c r="Y19" s="77">
        <f t="shared" ref="Y19:Y40" si="8">SUM(T19,X19)</f>
        <v>0</v>
      </c>
      <c r="Z19" s="9"/>
      <c r="AA19" s="9"/>
      <c r="AB19" s="77">
        <f t="shared" ref="AB19:AB40" si="9">SUM(Z19,AA19)</f>
        <v>0</v>
      </c>
      <c r="AC19" s="9"/>
      <c r="AD19" s="132">
        <f t="shared" ref="AD19:AD38" si="10">SUM(Y19,AB19,AC19)</f>
        <v>0</v>
      </c>
      <c r="AE19" s="119">
        <f t="shared" ref="AE19:AE46" si="11">IF(AD19&lt;&gt;0,1,0)</f>
        <v>0</v>
      </c>
      <c r="AF19" s="51"/>
      <c r="AG19" s="51"/>
      <c r="AJ19" s="38"/>
    </row>
    <row r="20" spans="5:36" s="39" customFormat="1" ht="23.25" customHeight="1">
      <c r="E20" s="323"/>
      <c r="F20" s="325" t="s">
        <v>152</v>
      </c>
      <c r="G20" s="326"/>
      <c r="H20" s="327"/>
      <c r="I20" s="165"/>
      <c r="J20" s="9"/>
      <c r="K20" s="9"/>
      <c r="L20" s="9"/>
      <c r="M20" s="9"/>
      <c r="N20" s="9"/>
      <c r="O20" s="9"/>
      <c r="P20" s="9"/>
      <c r="Q20" s="9"/>
      <c r="R20" s="9"/>
      <c r="S20" s="9"/>
      <c r="T20" s="1">
        <f t="shared" si="6"/>
        <v>0</v>
      </c>
      <c r="U20" s="9"/>
      <c r="V20" s="9"/>
      <c r="W20" s="9"/>
      <c r="X20" s="4">
        <f>SUM(U20:W20)</f>
        <v>0</v>
      </c>
      <c r="Y20" s="77">
        <f t="shared" si="8"/>
        <v>0</v>
      </c>
      <c r="Z20" s="9"/>
      <c r="AA20" s="9"/>
      <c r="AB20" s="77">
        <f t="shared" si="9"/>
        <v>0</v>
      </c>
      <c r="AC20" s="9"/>
      <c r="AD20" s="132">
        <f t="shared" si="10"/>
        <v>0</v>
      </c>
      <c r="AE20" s="119">
        <f t="shared" si="11"/>
        <v>0</v>
      </c>
      <c r="AF20" s="51"/>
      <c r="AG20" s="51"/>
      <c r="AJ20" s="38"/>
    </row>
    <row r="21" spans="5:36" s="39" customFormat="1" ht="23.25" customHeight="1">
      <c r="E21" s="323"/>
      <c r="F21" s="325" t="s">
        <v>153</v>
      </c>
      <c r="G21" s="326"/>
      <c r="H21" s="327"/>
      <c r="I21" s="165"/>
      <c r="J21" s="9"/>
      <c r="K21" s="9"/>
      <c r="L21" s="9"/>
      <c r="M21" s="9"/>
      <c r="N21" s="9"/>
      <c r="O21" s="9"/>
      <c r="P21" s="9"/>
      <c r="Q21" s="9"/>
      <c r="R21" s="9"/>
      <c r="S21" s="9"/>
      <c r="T21" s="1">
        <f t="shared" si="6"/>
        <v>0</v>
      </c>
      <c r="U21" s="9"/>
      <c r="V21" s="9"/>
      <c r="W21" s="9"/>
      <c r="X21" s="4">
        <f t="shared" si="7"/>
        <v>0</v>
      </c>
      <c r="Y21" s="77">
        <f t="shared" si="8"/>
        <v>0</v>
      </c>
      <c r="Z21" s="9"/>
      <c r="AA21" s="9"/>
      <c r="AB21" s="77">
        <f t="shared" si="9"/>
        <v>0</v>
      </c>
      <c r="AC21" s="9"/>
      <c r="AD21" s="132">
        <f t="shared" si="10"/>
        <v>0</v>
      </c>
      <c r="AE21" s="119">
        <f t="shared" si="11"/>
        <v>0</v>
      </c>
      <c r="AF21" s="51"/>
      <c r="AG21" s="51"/>
      <c r="AJ21" s="38"/>
    </row>
    <row r="22" spans="5:36" s="39" customFormat="1" ht="23.25" customHeight="1">
      <c r="E22" s="323"/>
      <c r="F22" s="325" t="s">
        <v>154</v>
      </c>
      <c r="G22" s="326"/>
      <c r="H22" s="327"/>
      <c r="I22" s="165"/>
      <c r="J22" s="9"/>
      <c r="K22" s="9"/>
      <c r="L22" s="9"/>
      <c r="M22" s="9"/>
      <c r="N22" s="9"/>
      <c r="O22" s="9"/>
      <c r="P22" s="9"/>
      <c r="Q22" s="9"/>
      <c r="R22" s="9"/>
      <c r="S22" s="9"/>
      <c r="T22" s="1">
        <f t="shared" si="6"/>
        <v>0</v>
      </c>
      <c r="U22" s="9"/>
      <c r="V22" s="9"/>
      <c r="W22" s="9"/>
      <c r="X22" s="4">
        <f t="shared" si="7"/>
        <v>0</v>
      </c>
      <c r="Y22" s="77">
        <f t="shared" si="8"/>
        <v>0</v>
      </c>
      <c r="Z22" s="9"/>
      <c r="AA22" s="9"/>
      <c r="AB22" s="77">
        <f t="shared" si="9"/>
        <v>0</v>
      </c>
      <c r="AC22" s="9"/>
      <c r="AD22" s="132">
        <f t="shared" si="10"/>
        <v>0</v>
      </c>
      <c r="AE22" s="119">
        <f t="shared" si="11"/>
        <v>0</v>
      </c>
      <c r="AF22" s="51"/>
      <c r="AG22" s="51"/>
      <c r="AJ22" s="38"/>
    </row>
    <row r="23" spans="5:36" s="39" customFormat="1" ht="23.25" customHeight="1">
      <c r="E23" s="323"/>
      <c r="F23" s="325" t="s">
        <v>155</v>
      </c>
      <c r="G23" s="326"/>
      <c r="H23" s="327"/>
      <c r="I23" s="165"/>
      <c r="J23" s="9"/>
      <c r="K23" s="9"/>
      <c r="L23" s="9"/>
      <c r="M23" s="9"/>
      <c r="N23" s="9"/>
      <c r="O23" s="9"/>
      <c r="P23" s="9"/>
      <c r="Q23" s="9"/>
      <c r="R23" s="9"/>
      <c r="S23" s="9"/>
      <c r="T23" s="1">
        <f t="shared" si="6"/>
        <v>0</v>
      </c>
      <c r="U23" s="9"/>
      <c r="V23" s="9"/>
      <c r="W23" s="9"/>
      <c r="X23" s="4">
        <f t="shared" si="7"/>
        <v>0</v>
      </c>
      <c r="Y23" s="77">
        <f t="shared" si="8"/>
        <v>0</v>
      </c>
      <c r="Z23" s="9"/>
      <c r="AA23" s="9"/>
      <c r="AB23" s="77">
        <f t="shared" si="9"/>
        <v>0</v>
      </c>
      <c r="AC23" s="9"/>
      <c r="AD23" s="132">
        <f>SUM(Y23,AB23,AC23)</f>
        <v>0</v>
      </c>
      <c r="AE23" s="119">
        <f t="shared" si="11"/>
        <v>0</v>
      </c>
      <c r="AF23" s="51"/>
      <c r="AG23" s="51"/>
      <c r="AJ23" s="38"/>
    </row>
    <row r="24" spans="5:36" s="39" customFormat="1" ht="23.25" customHeight="1" thickBot="1">
      <c r="E24" s="324"/>
      <c r="F24" s="328" t="s">
        <v>67</v>
      </c>
      <c r="G24" s="329"/>
      <c r="H24" s="330"/>
      <c r="I24" s="83">
        <f>SUM(I17:I23)</f>
        <v>0</v>
      </c>
      <c r="J24" s="81">
        <f t="shared" ref="J24:S24" si="12">SUM(J17:J23)</f>
        <v>0</v>
      </c>
      <c r="K24" s="81">
        <f t="shared" si="12"/>
        <v>0</v>
      </c>
      <c r="L24" s="81">
        <f t="shared" si="12"/>
        <v>0</v>
      </c>
      <c r="M24" s="81">
        <f t="shared" si="12"/>
        <v>0</v>
      </c>
      <c r="N24" s="81">
        <f t="shared" si="12"/>
        <v>0</v>
      </c>
      <c r="O24" s="81">
        <f t="shared" si="12"/>
        <v>0</v>
      </c>
      <c r="P24" s="81">
        <f t="shared" si="12"/>
        <v>0</v>
      </c>
      <c r="Q24" s="81">
        <f t="shared" si="12"/>
        <v>0</v>
      </c>
      <c r="R24" s="81">
        <f t="shared" si="12"/>
        <v>0</v>
      </c>
      <c r="S24" s="82">
        <f t="shared" si="12"/>
        <v>0</v>
      </c>
      <c r="T24" s="5">
        <f t="shared" si="6"/>
        <v>0</v>
      </c>
      <c r="U24" s="83">
        <f t="shared" ref="U24" si="13">SUM(U17:U23)</f>
        <v>0</v>
      </c>
      <c r="V24" s="81">
        <f t="shared" ref="V24" si="14">SUM(V17:V23)</f>
        <v>0</v>
      </c>
      <c r="W24" s="82">
        <f t="shared" ref="W24" si="15">SUM(W17:W23)</f>
        <v>0</v>
      </c>
      <c r="X24" s="6">
        <f t="shared" si="7"/>
        <v>0</v>
      </c>
      <c r="Y24" s="78">
        <f>SUM(T24,X24)</f>
        <v>0</v>
      </c>
      <c r="Z24" s="5">
        <f t="shared" ref="Z24" si="16">SUM(Z17:Z23)</f>
        <v>0</v>
      </c>
      <c r="AA24" s="82">
        <f t="shared" ref="AA24" si="17">SUM(AA17:AA23)</f>
        <v>0</v>
      </c>
      <c r="AB24" s="78">
        <f>SUM(Z24,AA24)</f>
        <v>0</v>
      </c>
      <c r="AC24" s="84">
        <f t="shared" ref="AC24" si="18">SUM(AC17:AC23)</f>
        <v>0</v>
      </c>
      <c r="AD24" s="133">
        <f>SUM(Y24,AB24,AC24)</f>
        <v>0</v>
      </c>
      <c r="AE24" s="119">
        <f t="shared" si="11"/>
        <v>0</v>
      </c>
      <c r="AF24" s="51"/>
      <c r="AG24" s="51"/>
      <c r="AJ24" s="38"/>
    </row>
    <row r="25" spans="5:36" s="39" customFormat="1" ht="23.25" customHeight="1" thickTop="1">
      <c r="E25" s="427" t="s">
        <v>113</v>
      </c>
      <c r="F25" s="365" t="s">
        <v>68</v>
      </c>
      <c r="G25" s="366"/>
      <c r="H25" s="367"/>
      <c r="I25" s="165"/>
      <c r="J25" s="9"/>
      <c r="K25" s="9"/>
      <c r="L25" s="9"/>
      <c r="M25" s="9"/>
      <c r="N25" s="9"/>
      <c r="O25" s="9"/>
      <c r="P25" s="9"/>
      <c r="Q25" s="9"/>
      <c r="R25" s="9"/>
      <c r="S25" s="9"/>
      <c r="T25" s="1">
        <f t="shared" si="6"/>
        <v>0</v>
      </c>
      <c r="U25" s="9"/>
      <c r="V25" s="9"/>
      <c r="W25" s="9"/>
      <c r="X25" s="2">
        <f t="shared" si="7"/>
        <v>0</v>
      </c>
      <c r="Y25" s="79">
        <f t="shared" si="8"/>
        <v>0</v>
      </c>
      <c r="Z25" s="9"/>
      <c r="AA25" s="9"/>
      <c r="AB25" s="79">
        <f t="shared" si="9"/>
        <v>0</v>
      </c>
      <c r="AC25" s="9"/>
      <c r="AD25" s="134">
        <f t="shared" si="10"/>
        <v>0</v>
      </c>
      <c r="AE25" s="119">
        <f t="shared" si="11"/>
        <v>0</v>
      </c>
      <c r="AF25" s="51"/>
      <c r="AG25" s="51"/>
      <c r="AJ25" s="38"/>
    </row>
    <row r="26" spans="5:36" s="39" customFormat="1" ht="23.25" customHeight="1">
      <c r="E26" s="428"/>
      <c r="F26" s="325" t="s">
        <v>69</v>
      </c>
      <c r="G26" s="349"/>
      <c r="H26" s="350"/>
      <c r="I26" s="165"/>
      <c r="J26" s="9"/>
      <c r="K26" s="9"/>
      <c r="L26" s="9"/>
      <c r="M26" s="9"/>
      <c r="N26" s="9"/>
      <c r="O26" s="9"/>
      <c r="P26" s="9"/>
      <c r="Q26" s="9"/>
      <c r="R26" s="9"/>
      <c r="S26" s="9"/>
      <c r="T26" s="3">
        <f t="shared" si="6"/>
        <v>0</v>
      </c>
      <c r="U26" s="9"/>
      <c r="V26" s="9"/>
      <c r="W26" s="9"/>
      <c r="X26" s="4">
        <f t="shared" si="7"/>
        <v>0</v>
      </c>
      <c r="Y26" s="77">
        <f t="shared" si="8"/>
        <v>0</v>
      </c>
      <c r="Z26" s="9"/>
      <c r="AA26" s="9"/>
      <c r="AB26" s="77">
        <f t="shared" si="9"/>
        <v>0</v>
      </c>
      <c r="AC26" s="9"/>
      <c r="AD26" s="132">
        <f t="shared" si="10"/>
        <v>0</v>
      </c>
      <c r="AE26" s="119">
        <f t="shared" si="11"/>
        <v>0</v>
      </c>
      <c r="AF26" s="51"/>
      <c r="AG26" s="51"/>
      <c r="AJ26" s="38"/>
    </row>
    <row r="27" spans="5:36" s="39" customFormat="1" ht="23.25" customHeight="1">
      <c r="E27" s="428"/>
      <c r="F27" s="325" t="s">
        <v>70</v>
      </c>
      <c r="G27" s="326"/>
      <c r="H27" s="327"/>
      <c r="I27" s="165"/>
      <c r="J27" s="9"/>
      <c r="K27" s="9"/>
      <c r="L27" s="9"/>
      <c r="M27" s="9"/>
      <c r="N27" s="9"/>
      <c r="O27" s="9"/>
      <c r="P27" s="9"/>
      <c r="Q27" s="9"/>
      <c r="R27" s="9"/>
      <c r="S27" s="9"/>
      <c r="T27" s="3">
        <f t="shared" si="6"/>
        <v>0</v>
      </c>
      <c r="U27" s="9"/>
      <c r="V27" s="9"/>
      <c r="W27" s="9"/>
      <c r="X27" s="4">
        <f t="shared" si="7"/>
        <v>0</v>
      </c>
      <c r="Y27" s="77">
        <f t="shared" si="8"/>
        <v>0</v>
      </c>
      <c r="Z27" s="9"/>
      <c r="AA27" s="9"/>
      <c r="AB27" s="77">
        <f t="shared" si="9"/>
        <v>0</v>
      </c>
      <c r="AC27" s="9"/>
      <c r="AD27" s="132">
        <f t="shared" si="10"/>
        <v>0</v>
      </c>
      <c r="AE27" s="119">
        <f t="shared" si="11"/>
        <v>0</v>
      </c>
      <c r="AF27" s="51"/>
      <c r="AG27" s="51"/>
      <c r="AJ27" s="38"/>
    </row>
    <row r="28" spans="5:36" s="39" customFormat="1" ht="23.25" customHeight="1">
      <c r="E28" s="428"/>
      <c r="F28" s="325" t="s">
        <v>71</v>
      </c>
      <c r="G28" s="349"/>
      <c r="H28" s="350"/>
      <c r="I28" s="165"/>
      <c r="J28" s="9"/>
      <c r="K28" s="9"/>
      <c r="L28" s="9"/>
      <c r="M28" s="9"/>
      <c r="N28" s="9"/>
      <c r="O28" s="9"/>
      <c r="P28" s="9"/>
      <c r="Q28" s="9"/>
      <c r="R28" s="9"/>
      <c r="S28" s="9"/>
      <c r="T28" s="3">
        <f t="shared" si="6"/>
        <v>0</v>
      </c>
      <c r="U28" s="9"/>
      <c r="V28" s="9"/>
      <c r="W28" s="9"/>
      <c r="X28" s="4">
        <f t="shared" ref="X28:X30" si="19">SUM(U28:W28)</f>
        <v>0</v>
      </c>
      <c r="Y28" s="77">
        <f t="shared" ref="Y28:Y30" si="20">SUM(T28,X28)</f>
        <v>0</v>
      </c>
      <c r="Z28" s="9"/>
      <c r="AA28" s="9"/>
      <c r="AB28" s="77">
        <f t="shared" si="9"/>
        <v>0</v>
      </c>
      <c r="AC28" s="9"/>
      <c r="AD28" s="132">
        <f t="shared" si="10"/>
        <v>0</v>
      </c>
      <c r="AE28" s="119">
        <f t="shared" si="11"/>
        <v>0</v>
      </c>
      <c r="AF28" s="51"/>
      <c r="AG28" s="51"/>
      <c r="AJ28" s="38"/>
    </row>
    <row r="29" spans="5:36" s="39" customFormat="1" ht="23.25" customHeight="1">
      <c r="E29" s="428"/>
      <c r="F29" s="325" t="s">
        <v>72</v>
      </c>
      <c r="G29" s="349"/>
      <c r="H29" s="350"/>
      <c r="I29" s="165"/>
      <c r="J29" s="9"/>
      <c r="K29" s="9"/>
      <c r="L29" s="9"/>
      <c r="M29" s="9"/>
      <c r="N29" s="9"/>
      <c r="O29" s="9"/>
      <c r="P29" s="9"/>
      <c r="Q29" s="9"/>
      <c r="R29" s="9"/>
      <c r="S29" s="9"/>
      <c r="T29" s="3">
        <f t="shared" si="6"/>
        <v>0</v>
      </c>
      <c r="U29" s="9"/>
      <c r="V29" s="9"/>
      <c r="W29" s="9"/>
      <c r="X29" s="4">
        <f t="shared" si="19"/>
        <v>0</v>
      </c>
      <c r="Y29" s="77">
        <f t="shared" si="20"/>
        <v>0</v>
      </c>
      <c r="Z29" s="9"/>
      <c r="AA29" s="9"/>
      <c r="AB29" s="77">
        <f t="shared" si="9"/>
        <v>0</v>
      </c>
      <c r="AC29" s="9"/>
      <c r="AD29" s="132">
        <f t="shared" si="10"/>
        <v>0</v>
      </c>
      <c r="AE29" s="119">
        <f t="shared" si="11"/>
        <v>0</v>
      </c>
      <c r="AF29" s="51"/>
      <c r="AG29" s="51"/>
      <c r="AJ29" s="38"/>
    </row>
    <row r="30" spans="5:36" s="39" customFormat="1" ht="23.25" customHeight="1">
      <c r="E30" s="428"/>
      <c r="F30" s="325" t="s">
        <v>66</v>
      </c>
      <c r="G30" s="349"/>
      <c r="H30" s="350"/>
      <c r="I30" s="165"/>
      <c r="J30" s="9"/>
      <c r="K30" s="9"/>
      <c r="L30" s="9"/>
      <c r="M30" s="9"/>
      <c r="N30" s="9"/>
      <c r="O30" s="9"/>
      <c r="P30" s="9"/>
      <c r="Q30" s="9"/>
      <c r="R30" s="9"/>
      <c r="S30" s="9"/>
      <c r="T30" s="3">
        <f t="shared" si="6"/>
        <v>0</v>
      </c>
      <c r="U30" s="9"/>
      <c r="V30" s="9"/>
      <c r="W30" s="9"/>
      <c r="X30" s="4">
        <f t="shared" si="19"/>
        <v>0</v>
      </c>
      <c r="Y30" s="77">
        <f t="shared" si="20"/>
        <v>0</v>
      </c>
      <c r="Z30" s="9"/>
      <c r="AA30" s="9"/>
      <c r="AB30" s="77">
        <f t="shared" si="9"/>
        <v>0</v>
      </c>
      <c r="AC30" s="9"/>
      <c r="AD30" s="132">
        <f t="shared" si="10"/>
        <v>0</v>
      </c>
      <c r="AE30" s="119">
        <f t="shared" si="11"/>
        <v>0</v>
      </c>
      <c r="AF30" s="51"/>
      <c r="AG30" s="51"/>
      <c r="AJ30" s="38"/>
    </row>
    <row r="31" spans="5:36" s="39" customFormat="1" ht="23.25" customHeight="1" thickBot="1">
      <c r="E31" s="429"/>
      <c r="F31" s="328" t="s">
        <v>67</v>
      </c>
      <c r="G31" s="329"/>
      <c r="H31" s="330"/>
      <c r="I31" s="83">
        <f>SUM(I25:I30)</f>
        <v>0</v>
      </c>
      <c r="J31" s="81">
        <f t="shared" ref="J31:S31" si="21">SUM(J25:J30)</f>
        <v>0</v>
      </c>
      <c r="K31" s="81">
        <f t="shared" si="21"/>
        <v>0</v>
      </c>
      <c r="L31" s="81">
        <f t="shared" si="21"/>
        <v>0</v>
      </c>
      <c r="M31" s="81">
        <f t="shared" si="21"/>
        <v>0</v>
      </c>
      <c r="N31" s="81">
        <f t="shared" si="21"/>
        <v>0</v>
      </c>
      <c r="O31" s="81">
        <f t="shared" si="21"/>
        <v>0</v>
      </c>
      <c r="P31" s="81">
        <f t="shared" si="21"/>
        <v>0</v>
      </c>
      <c r="Q31" s="81">
        <f t="shared" si="21"/>
        <v>0</v>
      </c>
      <c r="R31" s="81">
        <f t="shared" si="21"/>
        <v>0</v>
      </c>
      <c r="S31" s="82">
        <f t="shared" si="21"/>
        <v>0</v>
      </c>
      <c r="T31" s="5">
        <f t="shared" si="6"/>
        <v>0</v>
      </c>
      <c r="U31" s="83">
        <f t="shared" ref="U31" si="22">SUM(U25:U30)</f>
        <v>0</v>
      </c>
      <c r="V31" s="81">
        <f t="shared" ref="V31" si="23">SUM(V25:V30)</f>
        <v>0</v>
      </c>
      <c r="W31" s="82">
        <f t="shared" ref="W31" si="24">SUM(W25:W30)</f>
        <v>0</v>
      </c>
      <c r="X31" s="6">
        <f t="shared" si="7"/>
        <v>0</v>
      </c>
      <c r="Y31" s="78">
        <f t="shared" si="8"/>
        <v>0</v>
      </c>
      <c r="Z31" s="5">
        <f t="shared" ref="Z31" si="25">SUM(Z25:Z30)</f>
        <v>0</v>
      </c>
      <c r="AA31" s="82">
        <f t="shared" ref="AA31" si="26">SUM(AA25:AA30)</f>
        <v>0</v>
      </c>
      <c r="AB31" s="78">
        <f t="shared" si="9"/>
        <v>0</v>
      </c>
      <c r="AC31" s="84">
        <f t="shared" ref="AC31" si="27">SUM(AC25:AC30)</f>
        <v>0</v>
      </c>
      <c r="AD31" s="133">
        <f t="shared" si="10"/>
        <v>0</v>
      </c>
      <c r="AE31" s="119">
        <f t="shared" si="11"/>
        <v>0</v>
      </c>
      <c r="AF31" s="51"/>
      <c r="AG31" s="51"/>
      <c r="AJ31" s="38"/>
    </row>
    <row r="32" spans="5:36" s="39" customFormat="1" ht="23.25" customHeight="1" thickTop="1">
      <c r="E32" s="406" t="s">
        <v>11</v>
      </c>
      <c r="F32" s="365" t="s">
        <v>73</v>
      </c>
      <c r="G32" s="409"/>
      <c r="H32" s="410"/>
      <c r="I32" s="165"/>
      <c r="J32" s="9"/>
      <c r="K32" s="9"/>
      <c r="L32" s="9"/>
      <c r="M32" s="9"/>
      <c r="N32" s="9"/>
      <c r="O32" s="9"/>
      <c r="P32" s="9"/>
      <c r="Q32" s="9"/>
      <c r="R32" s="9"/>
      <c r="S32" s="9"/>
      <c r="T32" s="7">
        <f t="shared" si="6"/>
        <v>0</v>
      </c>
      <c r="U32" s="9"/>
      <c r="V32" s="9"/>
      <c r="W32" s="9"/>
      <c r="X32" s="8">
        <f t="shared" si="7"/>
        <v>0</v>
      </c>
      <c r="Y32" s="79">
        <f t="shared" si="8"/>
        <v>0</v>
      </c>
      <c r="Z32" s="9"/>
      <c r="AA32" s="9"/>
      <c r="AB32" s="79">
        <f t="shared" si="9"/>
        <v>0</v>
      </c>
      <c r="AC32" s="9"/>
      <c r="AD32" s="134">
        <f t="shared" si="10"/>
        <v>0</v>
      </c>
      <c r="AE32" s="119">
        <f t="shared" si="11"/>
        <v>0</v>
      </c>
      <c r="AF32" s="51"/>
      <c r="AG32" s="51"/>
      <c r="AJ32" s="38"/>
    </row>
    <row r="33" spans="5:36" s="39" customFormat="1" ht="23.25" customHeight="1">
      <c r="E33" s="407"/>
      <c r="F33" s="325" t="s">
        <v>74</v>
      </c>
      <c r="G33" s="326"/>
      <c r="H33" s="327"/>
      <c r="I33" s="165"/>
      <c r="J33" s="9"/>
      <c r="K33" s="9"/>
      <c r="L33" s="9"/>
      <c r="M33" s="9"/>
      <c r="N33" s="9"/>
      <c r="O33" s="9"/>
      <c r="P33" s="9"/>
      <c r="Q33" s="9"/>
      <c r="R33" s="9"/>
      <c r="S33" s="9"/>
      <c r="T33" s="3">
        <f t="shared" si="6"/>
        <v>0</v>
      </c>
      <c r="U33" s="9"/>
      <c r="V33" s="9"/>
      <c r="W33" s="9"/>
      <c r="X33" s="4">
        <f t="shared" si="7"/>
        <v>0</v>
      </c>
      <c r="Y33" s="77">
        <f t="shared" si="8"/>
        <v>0</v>
      </c>
      <c r="Z33" s="9"/>
      <c r="AA33" s="9"/>
      <c r="AB33" s="77">
        <f t="shared" si="9"/>
        <v>0</v>
      </c>
      <c r="AC33" s="9"/>
      <c r="AD33" s="132">
        <f t="shared" si="10"/>
        <v>0</v>
      </c>
      <c r="AE33" s="119">
        <f t="shared" si="11"/>
        <v>0</v>
      </c>
      <c r="AF33" s="51"/>
      <c r="AG33" s="51"/>
      <c r="AJ33" s="38"/>
    </row>
    <row r="34" spans="5:36" s="39" customFormat="1" ht="23.25" customHeight="1">
      <c r="E34" s="407"/>
      <c r="F34" s="325" t="s">
        <v>75</v>
      </c>
      <c r="G34" s="326"/>
      <c r="H34" s="327"/>
      <c r="I34" s="165"/>
      <c r="J34" s="9"/>
      <c r="K34" s="9"/>
      <c r="L34" s="9"/>
      <c r="M34" s="9"/>
      <c r="N34" s="9"/>
      <c r="O34" s="9"/>
      <c r="P34" s="9"/>
      <c r="Q34" s="9"/>
      <c r="R34" s="9"/>
      <c r="S34" s="9"/>
      <c r="T34" s="3">
        <f>SUM(I34:S34)</f>
        <v>0</v>
      </c>
      <c r="U34" s="9"/>
      <c r="V34" s="9"/>
      <c r="W34" s="9"/>
      <c r="X34" s="4">
        <f t="shared" si="7"/>
        <v>0</v>
      </c>
      <c r="Y34" s="77">
        <f t="shared" si="8"/>
        <v>0</v>
      </c>
      <c r="Z34" s="9"/>
      <c r="AA34" s="9"/>
      <c r="AB34" s="77">
        <f t="shared" si="9"/>
        <v>0</v>
      </c>
      <c r="AC34" s="9"/>
      <c r="AD34" s="132">
        <f t="shared" si="10"/>
        <v>0</v>
      </c>
      <c r="AE34" s="119">
        <f t="shared" si="11"/>
        <v>0</v>
      </c>
      <c r="AF34" s="51"/>
      <c r="AG34" s="51"/>
      <c r="AJ34" s="38"/>
    </row>
    <row r="35" spans="5:36" s="39" customFormat="1" ht="23.25" customHeight="1" thickBot="1">
      <c r="E35" s="408"/>
      <c r="F35" s="328" t="s">
        <v>67</v>
      </c>
      <c r="G35" s="329"/>
      <c r="H35" s="330"/>
      <c r="I35" s="83">
        <f>SUM(I32:I34)</f>
        <v>0</v>
      </c>
      <c r="J35" s="81">
        <f t="shared" ref="J35:S35" si="28">SUM(J32:J34)</f>
        <v>0</v>
      </c>
      <c r="K35" s="81">
        <f t="shared" si="28"/>
        <v>0</v>
      </c>
      <c r="L35" s="81">
        <f t="shared" si="28"/>
        <v>0</v>
      </c>
      <c r="M35" s="81">
        <f t="shared" si="28"/>
        <v>0</v>
      </c>
      <c r="N35" s="81">
        <f t="shared" si="28"/>
        <v>0</v>
      </c>
      <c r="O35" s="81">
        <f t="shared" si="28"/>
        <v>0</v>
      </c>
      <c r="P35" s="81">
        <f t="shared" si="28"/>
        <v>0</v>
      </c>
      <c r="Q35" s="81">
        <f t="shared" si="28"/>
        <v>0</v>
      </c>
      <c r="R35" s="81">
        <f t="shared" si="28"/>
        <v>0</v>
      </c>
      <c r="S35" s="82">
        <f t="shared" si="28"/>
        <v>0</v>
      </c>
      <c r="T35" s="5">
        <f t="shared" si="6"/>
        <v>0</v>
      </c>
      <c r="U35" s="83">
        <f t="shared" ref="U35" si="29">SUM(U32:U34)</f>
        <v>0</v>
      </c>
      <c r="V35" s="81">
        <f t="shared" ref="V35" si="30">SUM(V32:V34)</f>
        <v>0</v>
      </c>
      <c r="W35" s="82">
        <f t="shared" ref="W35" si="31">SUM(W32:W34)</f>
        <v>0</v>
      </c>
      <c r="X35" s="6">
        <f t="shared" si="7"/>
        <v>0</v>
      </c>
      <c r="Y35" s="78">
        <f t="shared" si="8"/>
        <v>0</v>
      </c>
      <c r="Z35" s="5">
        <f t="shared" ref="Z35" si="32">SUM(Z32:Z34)</f>
        <v>0</v>
      </c>
      <c r="AA35" s="82">
        <f t="shared" ref="AA35" si="33">SUM(AA32:AA34)</f>
        <v>0</v>
      </c>
      <c r="AB35" s="78">
        <f t="shared" si="9"/>
        <v>0</v>
      </c>
      <c r="AC35" s="84">
        <f t="shared" ref="AC35" si="34">SUM(AC32:AC34)</f>
        <v>0</v>
      </c>
      <c r="AD35" s="133">
        <f t="shared" si="10"/>
        <v>0</v>
      </c>
      <c r="AE35" s="119">
        <f t="shared" si="11"/>
        <v>0</v>
      </c>
      <c r="AF35" s="51"/>
      <c r="AG35" s="51"/>
      <c r="AJ35" s="38"/>
    </row>
    <row r="36" spans="5:36" s="39" customFormat="1" ht="23.25" customHeight="1" thickTop="1">
      <c r="E36" s="371" t="s">
        <v>142</v>
      </c>
      <c r="F36" s="365" t="s">
        <v>76</v>
      </c>
      <c r="G36" s="409"/>
      <c r="H36" s="410"/>
      <c r="I36" s="165"/>
      <c r="J36" s="9"/>
      <c r="K36" s="9"/>
      <c r="L36" s="9"/>
      <c r="M36" s="9"/>
      <c r="N36" s="9"/>
      <c r="O36" s="9"/>
      <c r="P36" s="9"/>
      <c r="Q36" s="9"/>
      <c r="R36" s="9"/>
      <c r="S36" s="9"/>
      <c r="T36" s="1">
        <f t="shared" si="6"/>
        <v>0</v>
      </c>
      <c r="U36" s="9"/>
      <c r="V36" s="9"/>
      <c r="W36" s="9"/>
      <c r="X36" s="2">
        <f t="shared" si="7"/>
        <v>0</v>
      </c>
      <c r="Y36" s="79">
        <f t="shared" si="8"/>
        <v>0</v>
      </c>
      <c r="Z36" s="9"/>
      <c r="AA36" s="9"/>
      <c r="AB36" s="79">
        <f t="shared" si="9"/>
        <v>0</v>
      </c>
      <c r="AC36" s="9"/>
      <c r="AD36" s="134">
        <f t="shared" si="10"/>
        <v>0</v>
      </c>
      <c r="AE36" s="119">
        <f t="shared" si="11"/>
        <v>0</v>
      </c>
      <c r="AF36" s="51"/>
      <c r="AG36" s="51"/>
      <c r="AJ36" s="38"/>
    </row>
    <row r="37" spans="5:36" s="39" customFormat="1" ht="23.25" customHeight="1">
      <c r="E37" s="372"/>
      <c r="F37" s="325" t="s">
        <v>77</v>
      </c>
      <c r="G37" s="326"/>
      <c r="H37" s="327"/>
      <c r="I37" s="165"/>
      <c r="J37" s="9"/>
      <c r="K37" s="9"/>
      <c r="L37" s="9"/>
      <c r="M37" s="9"/>
      <c r="N37" s="9"/>
      <c r="O37" s="9"/>
      <c r="P37" s="9"/>
      <c r="Q37" s="9"/>
      <c r="R37" s="9"/>
      <c r="S37" s="9"/>
      <c r="T37" s="3">
        <f t="shared" si="6"/>
        <v>0</v>
      </c>
      <c r="U37" s="9"/>
      <c r="V37" s="9"/>
      <c r="W37" s="9"/>
      <c r="X37" s="4">
        <f t="shared" si="7"/>
        <v>0</v>
      </c>
      <c r="Y37" s="77">
        <f t="shared" si="8"/>
        <v>0</v>
      </c>
      <c r="Z37" s="9"/>
      <c r="AA37" s="9"/>
      <c r="AB37" s="77">
        <f t="shared" si="9"/>
        <v>0</v>
      </c>
      <c r="AC37" s="9"/>
      <c r="AD37" s="132">
        <f t="shared" si="10"/>
        <v>0</v>
      </c>
      <c r="AE37" s="119">
        <f t="shared" si="11"/>
        <v>0</v>
      </c>
      <c r="AF37" s="51"/>
      <c r="AG37" s="51"/>
      <c r="AJ37" s="38"/>
    </row>
    <row r="38" spans="5:36" s="39" customFormat="1" ht="23.25" customHeight="1">
      <c r="E38" s="372"/>
      <c r="F38" s="325" t="s">
        <v>75</v>
      </c>
      <c r="G38" s="349"/>
      <c r="H38" s="350"/>
      <c r="I38" s="165"/>
      <c r="J38" s="9"/>
      <c r="K38" s="9"/>
      <c r="L38" s="9"/>
      <c r="M38" s="9"/>
      <c r="N38" s="9"/>
      <c r="O38" s="9"/>
      <c r="P38" s="9"/>
      <c r="Q38" s="9"/>
      <c r="R38" s="9"/>
      <c r="S38" s="9"/>
      <c r="T38" s="3">
        <f t="shared" si="6"/>
        <v>0</v>
      </c>
      <c r="U38" s="9"/>
      <c r="V38" s="9"/>
      <c r="W38" s="9"/>
      <c r="X38" s="4">
        <f t="shared" si="7"/>
        <v>0</v>
      </c>
      <c r="Y38" s="77">
        <f t="shared" si="8"/>
        <v>0</v>
      </c>
      <c r="Z38" s="9"/>
      <c r="AA38" s="9"/>
      <c r="AB38" s="77">
        <f t="shared" si="9"/>
        <v>0</v>
      </c>
      <c r="AC38" s="9"/>
      <c r="AD38" s="132">
        <f t="shared" si="10"/>
        <v>0</v>
      </c>
      <c r="AE38" s="119">
        <f t="shared" si="11"/>
        <v>0</v>
      </c>
      <c r="AF38" s="51"/>
      <c r="AG38" s="51"/>
      <c r="AJ38" s="38"/>
    </row>
    <row r="39" spans="5:36" s="39" customFormat="1" ht="23.25" customHeight="1" thickBot="1">
      <c r="E39" s="373"/>
      <c r="F39" s="328" t="s">
        <v>67</v>
      </c>
      <c r="G39" s="329"/>
      <c r="H39" s="330"/>
      <c r="I39" s="83">
        <f t="shared" ref="I39:S39" si="35">SUM(I36:I38)</f>
        <v>0</v>
      </c>
      <c r="J39" s="81">
        <f t="shared" si="35"/>
        <v>0</v>
      </c>
      <c r="K39" s="81">
        <f t="shared" si="35"/>
        <v>0</v>
      </c>
      <c r="L39" s="81">
        <f t="shared" si="35"/>
        <v>0</v>
      </c>
      <c r="M39" s="81">
        <f t="shared" si="35"/>
        <v>0</v>
      </c>
      <c r="N39" s="81">
        <f t="shared" si="35"/>
        <v>0</v>
      </c>
      <c r="O39" s="81">
        <f t="shared" si="35"/>
        <v>0</v>
      </c>
      <c r="P39" s="81">
        <f t="shared" si="35"/>
        <v>0</v>
      </c>
      <c r="Q39" s="81">
        <f t="shared" si="35"/>
        <v>0</v>
      </c>
      <c r="R39" s="81">
        <f t="shared" si="35"/>
        <v>0</v>
      </c>
      <c r="S39" s="82">
        <f t="shared" si="35"/>
        <v>0</v>
      </c>
      <c r="T39" s="5">
        <f t="shared" si="6"/>
        <v>0</v>
      </c>
      <c r="U39" s="83">
        <f t="shared" ref="U39" si="36">SUM(U36:U38)</f>
        <v>0</v>
      </c>
      <c r="V39" s="81">
        <f t="shared" ref="V39" si="37">SUM(V36:V38)</f>
        <v>0</v>
      </c>
      <c r="W39" s="82">
        <f t="shared" ref="W39" si="38">SUM(W36:W38)</f>
        <v>0</v>
      </c>
      <c r="X39" s="6">
        <f t="shared" si="7"/>
        <v>0</v>
      </c>
      <c r="Y39" s="78">
        <f t="shared" si="8"/>
        <v>0</v>
      </c>
      <c r="Z39" s="5">
        <f t="shared" ref="Z39" si="39">SUM(Z36:Z38)</f>
        <v>0</v>
      </c>
      <c r="AA39" s="82">
        <f t="shared" ref="AA39" si="40">SUM(AA36:AA38)</f>
        <v>0</v>
      </c>
      <c r="AB39" s="78">
        <f t="shared" si="9"/>
        <v>0</v>
      </c>
      <c r="AC39" s="84">
        <f t="shared" ref="AC39" si="41">SUM(AC36:AC38)</f>
        <v>0</v>
      </c>
      <c r="AD39" s="133">
        <f>SUM(Y39,AB39,AC39)</f>
        <v>0</v>
      </c>
      <c r="AE39" s="119">
        <f t="shared" si="11"/>
        <v>0</v>
      </c>
      <c r="AF39" s="51"/>
      <c r="AG39" s="51"/>
      <c r="AJ39" s="38"/>
    </row>
    <row r="40" spans="5:36" s="39" customFormat="1" ht="23.25" customHeight="1" thickTop="1" thickBot="1">
      <c r="E40" s="368" t="s">
        <v>12</v>
      </c>
      <c r="F40" s="369"/>
      <c r="G40" s="369"/>
      <c r="H40" s="370"/>
      <c r="I40" s="138">
        <f>SUM(I24,I31,I35,I39)</f>
        <v>0</v>
      </c>
      <c r="J40" s="135">
        <f t="shared" ref="J40:S40" si="42">SUM(J24,J31,J35,J39)</f>
        <v>0</v>
      </c>
      <c r="K40" s="135">
        <f t="shared" si="42"/>
        <v>0</v>
      </c>
      <c r="L40" s="135">
        <f t="shared" si="42"/>
        <v>0</v>
      </c>
      <c r="M40" s="135">
        <f t="shared" si="42"/>
        <v>0</v>
      </c>
      <c r="N40" s="135">
        <f t="shared" si="42"/>
        <v>0</v>
      </c>
      <c r="O40" s="135">
        <f t="shared" si="42"/>
        <v>0</v>
      </c>
      <c r="P40" s="135">
        <f t="shared" si="42"/>
        <v>0</v>
      </c>
      <c r="Q40" s="135">
        <f t="shared" si="42"/>
        <v>0</v>
      </c>
      <c r="R40" s="135">
        <f t="shared" si="42"/>
        <v>0</v>
      </c>
      <c r="S40" s="136">
        <f t="shared" si="42"/>
        <v>0</v>
      </c>
      <c r="T40" s="137">
        <f t="shared" si="6"/>
        <v>0</v>
      </c>
      <c r="U40" s="138">
        <f t="shared" ref="U40" si="43">SUM(U24,U31,U35,U39)</f>
        <v>0</v>
      </c>
      <c r="V40" s="135">
        <f t="shared" ref="V40" si="44">SUM(V24,V31,V35,V39)</f>
        <v>0</v>
      </c>
      <c r="W40" s="136">
        <f t="shared" ref="W40" si="45">SUM(W24,W31,W35,W39)</f>
        <v>0</v>
      </c>
      <c r="X40" s="139">
        <f t="shared" si="7"/>
        <v>0</v>
      </c>
      <c r="Y40" s="140">
        <f t="shared" si="8"/>
        <v>0</v>
      </c>
      <c r="Z40" s="137">
        <f t="shared" ref="Z40" si="46">SUM(Z24,Z31,Z35,Z39)</f>
        <v>0</v>
      </c>
      <c r="AA40" s="143">
        <f t="shared" ref="AA40" si="47">SUM(AA24,AA31,AA35,AA39)</f>
        <v>0</v>
      </c>
      <c r="AB40" s="140">
        <f t="shared" si="9"/>
        <v>0</v>
      </c>
      <c r="AC40" s="141">
        <f t="shared" ref="AC40" si="48">SUM(AC24,AC31,AC35,AC39)</f>
        <v>0</v>
      </c>
      <c r="AD40" s="142">
        <f>SUM(AD24,AD31,AD35,AD39)</f>
        <v>0</v>
      </c>
      <c r="AE40" s="119">
        <f t="shared" si="11"/>
        <v>0</v>
      </c>
      <c r="AF40" s="124" t="str">
        <f>IF(AD40=INT(AD40),"","小数点以下の数字が含まれています")</f>
        <v/>
      </c>
      <c r="AG40" s="51"/>
      <c r="AJ40" s="38"/>
    </row>
    <row r="41" spans="5:36" s="39" customFormat="1" ht="23.25" customHeight="1">
      <c r="E41" s="508" t="s">
        <v>158</v>
      </c>
      <c r="F41" s="511" t="s">
        <v>167</v>
      </c>
      <c r="G41" s="512"/>
      <c r="H41" s="513"/>
      <c r="I41" s="163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5">
        <f t="shared" ref="T41:T42" si="49">SUM(I41:S41)</f>
        <v>0</v>
      </c>
      <c r="U41" s="144"/>
      <c r="V41" s="144"/>
      <c r="W41" s="144"/>
      <c r="X41" s="146">
        <f t="shared" ref="X41:X46" si="50">SUM(U41:W41)</f>
        <v>0</v>
      </c>
      <c r="Y41" s="147">
        <f t="shared" ref="Y41:Y42" si="51">SUM(T41,X41)</f>
        <v>0</v>
      </c>
      <c r="Z41" s="144"/>
      <c r="AA41" s="144"/>
      <c r="AB41" s="147">
        <f t="shared" ref="AB41:AB42" si="52">SUM(Z41,AA41)</f>
        <v>0</v>
      </c>
      <c r="AC41" s="144"/>
      <c r="AD41" s="148">
        <f t="shared" ref="AD41:AD42" si="53">SUM(Y41,AB41,AC41)</f>
        <v>0</v>
      </c>
      <c r="AE41" s="119">
        <f t="shared" si="11"/>
        <v>0</v>
      </c>
      <c r="AF41" s="124"/>
      <c r="AG41" s="51"/>
      <c r="AJ41" s="38"/>
    </row>
    <row r="42" spans="5:36" s="39" customFormat="1" ht="23.25" customHeight="1">
      <c r="E42" s="509"/>
      <c r="F42" s="363" t="s">
        <v>168</v>
      </c>
      <c r="G42" s="363"/>
      <c r="H42" s="364"/>
      <c r="I42" s="165"/>
      <c r="J42" s="9"/>
      <c r="K42" s="9"/>
      <c r="L42" s="9"/>
      <c r="M42" s="9"/>
      <c r="N42" s="9"/>
      <c r="O42" s="9"/>
      <c r="P42" s="9"/>
      <c r="Q42" s="9"/>
      <c r="R42" s="9"/>
      <c r="S42" s="9"/>
      <c r="T42" s="3">
        <f t="shared" si="49"/>
        <v>0</v>
      </c>
      <c r="U42" s="9"/>
      <c r="V42" s="9"/>
      <c r="W42" s="9"/>
      <c r="X42" s="4">
        <f t="shared" si="50"/>
        <v>0</v>
      </c>
      <c r="Y42" s="77">
        <f t="shared" si="51"/>
        <v>0</v>
      </c>
      <c r="Z42" s="9"/>
      <c r="AA42" s="9"/>
      <c r="AB42" s="77">
        <f t="shared" si="52"/>
        <v>0</v>
      </c>
      <c r="AC42" s="9"/>
      <c r="AD42" s="132">
        <f t="shared" si="53"/>
        <v>0</v>
      </c>
      <c r="AE42" s="119">
        <f t="shared" si="11"/>
        <v>0</v>
      </c>
      <c r="AF42" s="124"/>
      <c r="AG42" s="51"/>
      <c r="AJ42" s="38"/>
    </row>
    <row r="43" spans="5:36" s="39" customFormat="1" ht="23.25" customHeight="1">
      <c r="E43" s="509"/>
      <c r="F43" s="363" t="s">
        <v>169</v>
      </c>
      <c r="G43" s="363"/>
      <c r="H43" s="364"/>
      <c r="I43" s="165"/>
      <c r="J43" s="9"/>
      <c r="K43" s="9"/>
      <c r="L43" s="9"/>
      <c r="M43" s="9"/>
      <c r="N43" s="9"/>
      <c r="O43" s="9"/>
      <c r="P43" s="9"/>
      <c r="Q43" s="9"/>
      <c r="R43" s="9"/>
      <c r="S43" s="9"/>
      <c r="T43" s="3">
        <f>SUM(I43:S43)</f>
        <v>0</v>
      </c>
      <c r="U43" s="9"/>
      <c r="V43" s="9"/>
      <c r="W43" s="9"/>
      <c r="X43" s="4">
        <f>SUM(U43:W43)</f>
        <v>0</v>
      </c>
      <c r="Y43" s="77">
        <f t="shared" ref="Y43:Y44" si="54">SUM(T43,X43)</f>
        <v>0</v>
      </c>
      <c r="Z43" s="9"/>
      <c r="AA43" s="9"/>
      <c r="AB43" s="77">
        <f t="shared" ref="AB43:AB44" si="55">SUM(Z43,AA43)</f>
        <v>0</v>
      </c>
      <c r="AC43" s="9"/>
      <c r="AD43" s="132">
        <f t="shared" ref="AD43:AD44" si="56">SUM(Y43,AB43,AC43)</f>
        <v>0</v>
      </c>
      <c r="AE43" s="119">
        <f t="shared" si="11"/>
        <v>0</v>
      </c>
      <c r="AF43" s="124"/>
      <c r="AG43" s="51"/>
      <c r="AJ43" s="38"/>
    </row>
    <row r="44" spans="5:36" s="39" customFormat="1" ht="23.25" customHeight="1">
      <c r="E44" s="509"/>
      <c r="F44" s="336" t="s">
        <v>177</v>
      </c>
      <c r="G44" s="337"/>
      <c r="H44" s="338"/>
      <c r="I44" s="165"/>
      <c r="J44" s="9"/>
      <c r="K44" s="9"/>
      <c r="L44" s="9"/>
      <c r="M44" s="9"/>
      <c r="N44" s="9"/>
      <c r="O44" s="9"/>
      <c r="P44" s="9"/>
      <c r="Q44" s="9"/>
      <c r="R44" s="9"/>
      <c r="S44" s="9"/>
      <c r="T44" s="3">
        <f t="shared" ref="T44" si="57">SUM(I44:S44)</f>
        <v>0</v>
      </c>
      <c r="U44" s="9"/>
      <c r="V44" s="9"/>
      <c r="W44" s="9"/>
      <c r="X44" s="4">
        <f t="shared" ref="X44" si="58">SUM(U44:W44)</f>
        <v>0</v>
      </c>
      <c r="Y44" s="77">
        <f t="shared" si="54"/>
        <v>0</v>
      </c>
      <c r="Z44" s="9"/>
      <c r="AA44" s="9"/>
      <c r="AB44" s="77">
        <f t="shared" si="55"/>
        <v>0</v>
      </c>
      <c r="AC44" s="9"/>
      <c r="AD44" s="132">
        <f t="shared" si="56"/>
        <v>0</v>
      </c>
      <c r="AE44" s="119">
        <f t="shared" ref="AE44" si="59">IF(AD44&lt;&gt;0,1,0)</f>
        <v>0</v>
      </c>
      <c r="AF44" s="124"/>
      <c r="AG44" s="51"/>
      <c r="AJ44" s="38"/>
    </row>
    <row r="45" spans="5:36" s="39" customFormat="1" ht="23.25" customHeight="1">
      <c r="E45" s="509"/>
      <c r="F45" s="336" t="s">
        <v>170</v>
      </c>
      <c r="G45" s="337"/>
      <c r="H45" s="338"/>
      <c r="I45" s="165"/>
      <c r="J45" s="9"/>
      <c r="K45" s="9"/>
      <c r="L45" s="9"/>
      <c r="M45" s="9"/>
      <c r="N45" s="9"/>
      <c r="O45" s="9"/>
      <c r="P45" s="9"/>
      <c r="Q45" s="9"/>
      <c r="R45" s="9"/>
      <c r="S45" s="9"/>
      <c r="T45" s="3">
        <f>SUM(I45:S45)</f>
        <v>0</v>
      </c>
      <c r="U45" s="9"/>
      <c r="V45" s="9"/>
      <c r="W45" s="9"/>
      <c r="X45" s="4">
        <f>SUM(U45:W45)</f>
        <v>0</v>
      </c>
      <c r="Y45" s="77">
        <f>SUM(T45,X45)</f>
        <v>0</v>
      </c>
      <c r="Z45" s="9"/>
      <c r="AA45" s="9"/>
      <c r="AB45" s="77">
        <f>SUM(Z45,AA45)</f>
        <v>0</v>
      </c>
      <c r="AC45" s="9"/>
      <c r="AD45" s="132">
        <f>SUM(Y45,AB45,AC45)</f>
        <v>0</v>
      </c>
      <c r="AE45" s="119">
        <f t="shared" si="11"/>
        <v>0</v>
      </c>
      <c r="AF45" s="124"/>
      <c r="AG45" s="51"/>
      <c r="AJ45" s="38"/>
    </row>
    <row r="46" spans="5:36" s="39" customFormat="1" ht="23.25" customHeight="1" thickBot="1">
      <c r="E46" s="510"/>
      <c r="F46" s="514" t="s">
        <v>10</v>
      </c>
      <c r="G46" s="515"/>
      <c r="H46" s="516"/>
      <c r="I46" s="152">
        <f>SUM(I41:I45)</f>
        <v>0</v>
      </c>
      <c r="J46" s="149">
        <f>SUM(J41:J45)</f>
        <v>0</v>
      </c>
      <c r="K46" s="149">
        <f t="shared" ref="K46:S46" si="60">SUM(K41:K45)</f>
        <v>0</v>
      </c>
      <c r="L46" s="149">
        <f t="shared" si="60"/>
        <v>0</v>
      </c>
      <c r="M46" s="149">
        <f t="shared" si="60"/>
        <v>0</v>
      </c>
      <c r="N46" s="149">
        <f t="shared" si="60"/>
        <v>0</v>
      </c>
      <c r="O46" s="149">
        <f t="shared" si="60"/>
        <v>0</v>
      </c>
      <c r="P46" s="149">
        <f t="shared" si="60"/>
        <v>0</v>
      </c>
      <c r="Q46" s="149">
        <f t="shared" si="60"/>
        <v>0</v>
      </c>
      <c r="R46" s="149">
        <f t="shared" si="60"/>
        <v>0</v>
      </c>
      <c r="S46" s="150">
        <f t="shared" si="60"/>
        <v>0</v>
      </c>
      <c r="T46" s="151">
        <f>SUM(I46:S46)</f>
        <v>0</v>
      </c>
      <c r="U46" s="152">
        <f>SUM(U41:U45)</f>
        <v>0</v>
      </c>
      <c r="V46" s="149">
        <f>SUM(V41:V45)</f>
        <v>0</v>
      </c>
      <c r="W46" s="150">
        <f>SUM(W41:W45)</f>
        <v>0</v>
      </c>
      <c r="X46" s="153">
        <f t="shared" si="50"/>
        <v>0</v>
      </c>
      <c r="Y46" s="154">
        <f>SUM(T46,X46)</f>
        <v>0</v>
      </c>
      <c r="Z46" s="151">
        <f>SUM(Z41:Z45)</f>
        <v>0</v>
      </c>
      <c r="AA46" s="150">
        <f>SUM(AA41:AA45)</f>
        <v>0</v>
      </c>
      <c r="AB46" s="154">
        <f>SUM(Z46,AA46)</f>
        <v>0</v>
      </c>
      <c r="AC46" s="155">
        <f>SUM(AC41:AC45)</f>
        <v>0</v>
      </c>
      <c r="AD46" s="156">
        <f>SUM(Y46,AB46,AC46)</f>
        <v>0</v>
      </c>
      <c r="AE46" s="119">
        <f t="shared" si="11"/>
        <v>0</v>
      </c>
      <c r="AF46" s="124"/>
      <c r="AG46" s="51"/>
      <c r="AJ46" s="38"/>
    </row>
    <row r="47" spans="5:36" s="39" customFormat="1">
      <c r="E47" s="187" t="s">
        <v>162</v>
      </c>
      <c r="F47" s="40"/>
      <c r="G47" s="185"/>
      <c r="H47" s="185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19"/>
      <c r="AF47" s="124"/>
      <c r="AG47" s="51"/>
      <c r="AJ47" s="38"/>
    </row>
    <row r="48" spans="5:36" ht="15" thickBot="1">
      <c r="E48" s="187">
        <v>2</v>
      </c>
      <c r="F48" s="118" t="s">
        <v>173</v>
      </c>
      <c r="AA48" s="54"/>
      <c r="AJ48" s="38"/>
    </row>
    <row r="49" spans="1:36" ht="14.25" customHeight="1" thickBot="1">
      <c r="E49" s="187"/>
      <c r="F49" s="194" t="s">
        <v>174</v>
      </c>
      <c r="G49" s="342"/>
      <c r="H49" s="343"/>
      <c r="I49" s="343"/>
      <c r="J49" s="343"/>
      <c r="K49" s="343"/>
      <c r="L49" s="343"/>
      <c r="M49" s="343"/>
      <c r="N49" s="343"/>
      <c r="O49" s="343"/>
      <c r="P49" s="343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4"/>
      <c r="AJ49" s="38"/>
    </row>
    <row r="50" spans="1:36" ht="14.25" thickBot="1">
      <c r="E50" s="187"/>
      <c r="F50" s="193" t="s">
        <v>175</v>
      </c>
      <c r="G50" s="345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7"/>
      <c r="AJ50" s="38"/>
    </row>
    <row r="51" spans="1:36" ht="14.25" customHeight="1">
      <c r="W51" s="55"/>
      <c r="X51" s="55"/>
      <c r="Y51" s="55"/>
      <c r="AA51" s="54"/>
      <c r="AH51" s="56">
        <v>41674</v>
      </c>
      <c r="AJ51" s="38"/>
    </row>
    <row r="52" spans="1:36">
      <c r="B52" s="57" t="str">
        <f>IF(F7="","",F7)</f>
        <v/>
      </c>
      <c r="AJ52" s="38"/>
    </row>
    <row r="53" spans="1:36" ht="13.5" customHeight="1">
      <c r="A53" s="334" t="s">
        <v>138</v>
      </c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J53" s="38"/>
    </row>
    <row r="54" spans="1:36" ht="14.25" customHeight="1" thickBot="1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48" t="s">
        <v>22</v>
      </c>
      <c r="AE54" s="348"/>
      <c r="AF54" s="348"/>
      <c r="AJ54" s="38"/>
    </row>
    <row r="55" spans="1:36" ht="27" customHeight="1">
      <c r="A55" s="495"/>
      <c r="B55" s="496"/>
      <c r="C55" s="496"/>
      <c r="D55" s="497"/>
      <c r="E55" s="358" t="s">
        <v>23</v>
      </c>
      <c r="F55" s="356"/>
      <c r="G55" s="356"/>
      <c r="H55" s="356"/>
      <c r="I55" s="356"/>
      <c r="J55" s="359"/>
      <c r="K55" s="360" t="s">
        <v>24</v>
      </c>
      <c r="L55" s="356"/>
      <c r="M55" s="356"/>
      <c r="N55" s="359"/>
      <c r="O55" s="355" t="s">
        <v>25</v>
      </c>
      <c r="P55" s="356"/>
      <c r="Q55" s="356"/>
      <c r="R55" s="357"/>
      <c r="S55" s="318" t="s">
        <v>26</v>
      </c>
      <c r="T55" s="319"/>
      <c r="U55" s="320"/>
      <c r="V55" s="318" t="s">
        <v>27</v>
      </c>
      <c r="W55" s="319"/>
      <c r="X55" s="320"/>
      <c r="Y55" s="360" t="s">
        <v>28</v>
      </c>
      <c r="Z55" s="356"/>
      <c r="AA55" s="359"/>
      <c r="AB55" s="355" t="s">
        <v>29</v>
      </c>
      <c r="AC55" s="356"/>
      <c r="AD55" s="357"/>
      <c r="AE55" s="353" t="s">
        <v>30</v>
      </c>
      <c r="AF55" s="351" t="s">
        <v>51</v>
      </c>
      <c r="AG55" s="54"/>
      <c r="AJ55" s="38"/>
    </row>
    <row r="56" spans="1:36" ht="27" customHeight="1" thickBot="1">
      <c r="A56" s="498"/>
      <c r="B56" s="499"/>
      <c r="C56" s="499"/>
      <c r="D56" s="500"/>
      <c r="E56" s="112" t="s">
        <v>31</v>
      </c>
      <c r="F56" s="113" t="s">
        <v>32</v>
      </c>
      <c r="G56" s="113" t="s">
        <v>33</v>
      </c>
      <c r="H56" s="113" t="s">
        <v>34</v>
      </c>
      <c r="I56" s="113" t="s">
        <v>35</v>
      </c>
      <c r="J56" s="114" t="s">
        <v>36</v>
      </c>
      <c r="K56" s="129" t="s">
        <v>37</v>
      </c>
      <c r="L56" s="115" t="s">
        <v>105</v>
      </c>
      <c r="M56" s="113" t="s">
        <v>38</v>
      </c>
      <c r="N56" s="114" t="s">
        <v>36</v>
      </c>
      <c r="O56" s="116" t="s">
        <v>39</v>
      </c>
      <c r="P56" s="113" t="s">
        <v>40</v>
      </c>
      <c r="Q56" s="113" t="s">
        <v>38</v>
      </c>
      <c r="R56" s="130" t="s">
        <v>36</v>
      </c>
      <c r="S56" s="129" t="s">
        <v>41</v>
      </c>
      <c r="T56" s="113" t="s">
        <v>38</v>
      </c>
      <c r="U56" s="114" t="s">
        <v>36</v>
      </c>
      <c r="V56" s="116" t="s">
        <v>42</v>
      </c>
      <c r="W56" s="113" t="s">
        <v>38</v>
      </c>
      <c r="X56" s="130" t="s">
        <v>36</v>
      </c>
      <c r="Y56" s="129" t="s">
        <v>43</v>
      </c>
      <c r="Z56" s="113" t="s">
        <v>44</v>
      </c>
      <c r="AA56" s="114" t="s">
        <v>36</v>
      </c>
      <c r="AB56" s="116" t="s">
        <v>45</v>
      </c>
      <c r="AC56" s="113" t="s">
        <v>38</v>
      </c>
      <c r="AD56" s="130" t="s">
        <v>36</v>
      </c>
      <c r="AE56" s="354"/>
      <c r="AF56" s="352"/>
      <c r="AG56" s="54"/>
      <c r="AJ56" s="38"/>
    </row>
    <row r="57" spans="1:36" ht="27" customHeight="1" thickTop="1">
      <c r="A57" s="464" t="str">
        <f>E17</f>
        <v>Ａ 大気汚染防止装置</v>
      </c>
      <c r="B57" s="505" t="str">
        <f>F17</f>
        <v xml:space="preserve">１．集   じ   ん  装   置 </v>
      </c>
      <c r="C57" s="506"/>
      <c r="D57" s="507"/>
      <c r="E57" s="20"/>
      <c r="F57" s="18"/>
      <c r="G57" s="18"/>
      <c r="H57" s="18"/>
      <c r="I57" s="18"/>
      <c r="J57" s="86">
        <f>SUM(E57:I57)</f>
        <v>0</v>
      </c>
      <c r="K57" s="14"/>
      <c r="L57" s="18"/>
      <c r="M57" s="18"/>
      <c r="N57" s="79">
        <f>SUM(K57:M57)</f>
        <v>0</v>
      </c>
      <c r="O57" s="18"/>
      <c r="P57" s="18"/>
      <c r="Q57" s="18"/>
      <c r="R57" s="86">
        <f>SUM(O57:Q57)</f>
        <v>0</v>
      </c>
      <c r="S57" s="14"/>
      <c r="T57" s="18"/>
      <c r="U57" s="79">
        <f>SUM(S57:T57)</f>
        <v>0</v>
      </c>
      <c r="V57" s="18"/>
      <c r="W57" s="18"/>
      <c r="X57" s="86">
        <f t="shared" ref="X57:X80" si="61">SUM(V57:W57)</f>
        <v>0</v>
      </c>
      <c r="Y57" s="14"/>
      <c r="Z57" s="18"/>
      <c r="AA57" s="79">
        <f t="shared" ref="AA57:AA80" si="62">SUM(Y57:Z57)</f>
        <v>0</v>
      </c>
      <c r="AB57" s="14"/>
      <c r="AC57" s="18"/>
      <c r="AD57" s="79">
        <f t="shared" ref="AD57:AD80" si="63">SUM(AB57:AC57)</f>
        <v>0</v>
      </c>
      <c r="AE57" s="16"/>
      <c r="AF57" s="102">
        <f>SUM(AD57,AA57,X57,U57,R57,N57,J57,AE57)</f>
        <v>0</v>
      </c>
      <c r="AG57" s="123" t="str">
        <f>IF(('調査票１～12'!AC17)&lt;&gt;('調査票１～12'!AF57),"表１のセル「AC17」と合いません",IF(('調査票１～12'!AC17)=('調査票１～12'!AF57),"  "))</f>
        <v xml:space="preserve">  </v>
      </c>
      <c r="AH57" s="42"/>
      <c r="AJ57" s="38"/>
    </row>
    <row r="58" spans="1:36" ht="27" customHeight="1">
      <c r="A58" s="464"/>
      <c r="B58" s="486" t="str">
        <f t="shared" ref="B58:B79" si="64">F18</f>
        <v>２．ミ ス ト コ レ ク タ</v>
      </c>
      <c r="C58" s="487"/>
      <c r="D58" s="488"/>
      <c r="E58" s="21"/>
      <c r="F58" s="10"/>
      <c r="G58" s="10"/>
      <c r="H58" s="10"/>
      <c r="I58" s="10"/>
      <c r="J58" s="99">
        <f t="shared" ref="J58" si="65">SUM(E58:I58)</f>
        <v>0</v>
      </c>
      <c r="K58" s="12"/>
      <c r="L58" s="10"/>
      <c r="M58" s="10"/>
      <c r="N58" s="77">
        <f t="shared" ref="N58" si="66">SUM(K58:M58)</f>
        <v>0</v>
      </c>
      <c r="O58" s="10"/>
      <c r="P58" s="10"/>
      <c r="Q58" s="10"/>
      <c r="R58" s="99">
        <f t="shared" ref="R58" si="67">SUM(O58:Q58)</f>
        <v>0</v>
      </c>
      <c r="S58" s="12"/>
      <c r="T58" s="10"/>
      <c r="U58" s="77">
        <f t="shared" ref="U58" si="68">SUM(S58:T58)</f>
        <v>0</v>
      </c>
      <c r="V58" s="10"/>
      <c r="W58" s="10"/>
      <c r="X58" s="99">
        <f t="shared" ref="X58" si="69">SUM(V58:W58)</f>
        <v>0</v>
      </c>
      <c r="Y58" s="12"/>
      <c r="Z58" s="10"/>
      <c r="AA58" s="77">
        <f t="shared" ref="AA58" si="70">SUM(Y58:Z58)</f>
        <v>0</v>
      </c>
      <c r="AB58" s="12"/>
      <c r="AC58" s="10"/>
      <c r="AD58" s="99">
        <f t="shared" ref="AD58" si="71">SUM(AB58:AC58)</f>
        <v>0</v>
      </c>
      <c r="AE58" s="17"/>
      <c r="AF58" s="103">
        <f t="shared" ref="AF58" si="72">SUM(AD58,AA58,X58,U58,R58,N58,J58,AE58)</f>
        <v>0</v>
      </c>
      <c r="AG58" s="123" t="str">
        <f>IF(('調査票１～12'!AC18)&lt;&gt;('調査票１～12'!AF58),"表１のセル「AC18」と合いません",IF(('調査票１～12'!AC18)=('調査票１～12'!AF58),"  "))</f>
        <v xml:space="preserve">  </v>
      </c>
      <c r="AH58" s="42"/>
      <c r="AJ58" s="38"/>
    </row>
    <row r="59" spans="1:36" ht="27" customHeight="1">
      <c r="A59" s="464"/>
      <c r="B59" s="486" t="str">
        <f t="shared" si="64"/>
        <v>３．重・軽油脱硫装置</v>
      </c>
      <c r="C59" s="487"/>
      <c r="D59" s="488"/>
      <c r="E59" s="21"/>
      <c r="F59" s="10"/>
      <c r="G59" s="10"/>
      <c r="H59" s="10"/>
      <c r="I59" s="10"/>
      <c r="J59" s="99">
        <f t="shared" ref="J59:J80" si="73">SUM(E59:I59)</f>
        <v>0</v>
      </c>
      <c r="K59" s="12"/>
      <c r="L59" s="10"/>
      <c r="M59" s="10"/>
      <c r="N59" s="77">
        <f t="shared" ref="N59:N80" si="74">SUM(K59:M59)</f>
        <v>0</v>
      </c>
      <c r="O59" s="10"/>
      <c r="P59" s="10"/>
      <c r="Q59" s="10"/>
      <c r="R59" s="99">
        <f t="shared" ref="R59:R80" si="75">SUM(O59:Q59)</f>
        <v>0</v>
      </c>
      <c r="S59" s="12"/>
      <c r="T59" s="10"/>
      <c r="U59" s="77">
        <f t="shared" ref="U59:U80" si="76">SUM(S59:T59)</f>
        <v>0</v>
      </c>
      <c r="V59" s="10"/>
      <c r="W59" s="10"/>
      <c r="X59" s="99">
        <f t="shared" si="61"/>
        <v>0</v>
      </c>
      <c r="Y59" s="12"/>
      <c r="Z59" s="10"/>
      <c r="AA59" s="77">
        <f t="shared" si="62"/>
        <v>0</v>
      </c>
      <c r="AB59" s="12"/>
      <c r="AC59" s="10"/>
      <c r="AD59" s="99">
        <f t="shared" si="63"/>
        <v>0</v>
      </c>
      <c r="AE59" s="17"/>
      <c r="AF59" s="103">
        <f t="shared" ref="AF59:AF80" si="77">SUM(AD59,AA59,X59,U59,R59,N59,J59,AE59)</f>
        <v>0</v>
      </c>
      <c r="AG59" s="123" t="str">
        <f>IF(('調査票１～12'!AC19)&lt;&gt;('調査票１～12'!AF59),"表１のセル「AC19」と合いません",IF(('調査票１～12'!AC19)=('調査票１～12'!AF59),"  "))</f>
        <v xml:space="preserve">  </v>
      </c>
      <c r="AH59" s="42"/>
      <c r="AJ59" s="38"/>
    </row>
    <row r="60" spans="1:36" ht="27" customHeight="1">
      <c r="A60" s="464"/>
      <c r="B60" s="486" t="str">
        <f t="shared" si="64"/>
        <v>４．排 煙 脱 硫 装 置</v>
      </c>
      <c r="C60" s="487"/>
      <c r="D60" s="488"/>
      <c r="E60" s="21"/>
      <c r="F60" s="10"/>
      <c r="G60" s="10"/>
      <c r="H60" s="10"/>
      <c r="I60" s="10"/>
      <c r="J60" s="99">
        <f t="shared" si="73"/>
        <v>0</v>
      </c>
      <c r="K60" s="12"/>
      <c r="L60" s="10"/>
      <c r="M60" s="10"/>
      <c r="N60" s="77">
        <f t="shared" si="74"/>
        <v>0</v>
      </c>
      <c r="O60" s="10"/>
      <c r="P60" s="10"/>
      <c r="Q60" s="10"/>
      <c r="R60" s="99">
        <f t="shared" si="75"/>
        <v>0</v>
      </c>
      <c r="S60" s="12"/>
      <c r="T60" s="10"/>
      <c r="U60" s="77">
        <f t="shared" si="76"/>
        <v>0</v>
      </c>
      <c r="V60" s="10"/>
      <c r="W60" s="10"/>
      <c r="X60" s="99">
        <f t="shared" si="61"/>
        <v>0</v>
      </c>
      <c r="Y60" s="12"/>
      <c r="Z60" s="10"/>
      <c r="AA60" s="77">
        <f t="shared" si="62"/>
        <v>0</v>
      </c>
      <c r="AB60" s="12"/>
      <c r="AC60" s="10"/>
      <c r="AD60" s="99">
        <f t="shared" si="63"/>
        <v>0</v>
      </c>
      <c r="AE60" s="17"/>
      <c r="AF60" s="103">
        <f t="shared" si="77"/>
        <v>0</v>
      </c>
      <c r="AG60" s="123" t="str">
        <f>IF(('調査票１～12'!AC20)&lt;&gt;('調査票１～12'!AF60),"表１のセル「AC20」と合いません",IF(('調査票１～12'!AC20)=('調査票１～12'!AF60),"  "))</f>
        <v xml:space="preserve">  </v>
      </c>
      <c r="AH60" s="42"/>
      <c r="AJ60" s="38"/>
    </row>
    <row r="61" spans="1:36" ht="27" customHeight="1">
      <c r="A61" s="464"/>
      <c r="B61" s="486" t="str">
        <f t="shared" si="64"/>
        <v>５．排 煙 脱 硝 装 置</v>
      </c>
      <c r="C61" s="487"/>
      <c r="D61" s="488"/>
      <c r="E61" s="21"/>
      <c r="F61" s="10"/>
      <c r="G61" s="10"/>
      <c r="H61" s="10"/>
      <c r="I61" s="10"/>
      <c r="J61" s="99">
        <f t="shared" si="73"/>
        <v>0</v>
      </c>
      <c r="K61" s="12"/>
      <c r="L61" s="10"/>
      <c r="M61" s="10"/>
      <c r="N61" s="77">
        <f t="shared" si="74"/>
        <v>0</v>
      </c>
      <c r="O61" s="10"/>
      <c r="P61" s="10"/>
      <c r="Q61" s="10"/>
      <c r="R61" s="99">
        <f t="shared" si="75"/>
        <v>0</v>
      </c>
      <c r="S61" s="12"/>
      <c r="T61" s="10"/>
      <c r="U61" s="77">
        <f t="shared" si="76"/>
        <v>0</v>
      </c>
      <c r="V61" s="10"/>
      <c r="W61" s="10"/>
      <c r="X61" s="99">
        <f t="shared" si="61"/>
        <v>0</v>
      </c>
      <c r="Y61" s="12"/>
      <c r="Z61" s="10"/>
      <c r="AA61" s="77">
        <f t="shared" si="62"/>
        <v>0</v>
      </c>
      <c r="AB61" s="12"/>
      <c r="AC61" s="10"/>
      <c r="AD61" s="99">
        <f t="shared" si="63"/>
        <v>0</v>
      </c>
      <c r="AE61" s="17"/>
      <c r="AF61" s="103">
        <f t="shared" si="77"/>
        <v>0</v>
      </c>
      <c r="AG61" s="123" t="str">
        <f>IF(('調査票１～12'!AC21)&lt;&gt;('調査票１～12'!AF61),"表１のセル「AC21」と合いません",IF(('調査票１～12'!AC21)=('調査票１～12'!AF61),"  "))</f>
        <v xml:space="preserve">  </v>
      </c>
      <c r="AH61" s="42"/>
      <c r="AJ61" s="38"/>
    </row>
    <row r="62" spans="1:36" ht="27" customHeight="1">
      <c r="A62" s="464"/>
      <c r="B62" s="486" t="str">
        <f t="shared" si="64"/>
        <v>６．排 ガ ス 処 理 装 置</v>
      </c>
      <c r="C62" s="487"/>
      <c r="D62" s="488"/>
      <c r="E62" s="21"/>
      <c r="F62" s="10"/>
      <c r="G62" s="10"/>
      <c r="H62" s="10"/>
      <c r="I62" s="10"/>
      <c r="J62" s="99">
        <f t="shared" si="73"/>
        <v>0</v>
      </c>
      <c r="K62" s="12"/>
      <c r="L62" s="10"/>
      <c r="M62" s="10"/>
      <c r="N62" s="77">
        <f t="shared" si="74"/>
        <v>0</v>
      </c>
      <c r="O62" s="10"/>
      <c r="P62" s="10"/>
      <c r="Q62" s="10"/>
      <c r="R62" s="99">
        <f t="shared" si="75"/>
        <v>0</v>
      </c>
      <c r="S62" s="12"/>
      <c r="T62" s="10"/>
      <c r="U62" s="77">
        <f t="shared" si="76"/>
        <v>0</v>
      </c>
      <c r="V62" s="10"/>
      <c r="W62" s="10"/>
      <c r="X62" s="99">
        <f t="shared" si="61"/>
        <v>0</v>
      </c>
      <c r="Y62" s="12"/>
      <c r="Z62" s="10"/>
      <c r="AA62" s="77">
        <f t="shared" si="62"/>
        <v>0</v>
      </c>
      <c r="AB62" s="12"/>
      <c r="AC62" s="10"/>
      <c r="AD62" s="99">
        <f t="shared" si="63"/>
        <v>0</v>
      </c>
      <c r="AE62" s="17"/>
      <c r="AF62" s="103">
        <f t="shared" si="77"/>
        <v>0</v>
      </c>
      <c r="AG62" s="123" t="str">
        <f>IF(('調査票１～12'!AC22)&lt;&gt;('調査票１～12'!AF62),"表１のセル「AC22」と合いません",IF(('調査票１～12'!AC22)=('調査票１～12'!AF62),"  "))</f>
        <v xml:space="preserve">  </v>
      </c>
      <c r="AH62" s="42"/>
      <c r="AJ62" s="38"/>
    </row>
    <row r="63" spans="1:36" ht="27" customHeight="1">
      <c r="A63" s="464"/>
      <c r="B63" s="486" t="str">
        <f t="shared" si="64"/>
        <v>７．関    連    機    器</v>
      </c>
      <c r="C63" s="487"/>
      <c r="D63" s="488"/>
      <c r="E63" s="21"/>
      <c r="F63" s="10"/>
      <c r="G63" s="10"/>
      <c r="H63" s="10"/>
      <c r="I63" s="10"/>
      <c r="J63" s="99">
        <f t="shared" si="73"/>
        <v>0</v>
      </c>
      <c r="K63" s="12"/>
      <c r="L63" s="10"/>
      <c r="M63" s="10"/>
      <c r="N63" s="77">
        <f t="shared" si="74"/>
        <v>0</v>
      </c>
      <c r="O63" s="10"/>
      <c r="P63" s="10"/>
      <c r="Q63" s="10"/>
      <c r="R63" s="99">
        <f t="shared" si="75"/>
        <v>0</v>
      </c>
      <c r="S63" s="12"/>
      <c r="T63" s="10"/>
      <c r="U63" s="77">
        <f t="shared" si="76"/>
        <v>0</v>
      </c>
      <c r="V63" s="10"/>
      <c r="W63" s="10"/>
      <c r="X63" s="99">
        <f t="shared" si="61"/>
        <v>0</v>
      </c>
      <c r="Y63" s="12"/>
      <c r="Z63" s="10"/>
      <c r="AA63" s="77">
        <f t="shared" si="62"/>
        <v>0</v>
      </c>
      <c r="AB63" s="12"/>
      <c r="AC63" s="10"/>
      <c r="AD63" s="99">
        <f t="shared" si="63"/>
        <v>0</v>
      </c>
      <c r="AE63" s="17"/>
      <c r="AF63" s="103">
        <f t="shared" si="77"/>
        <v>0</v>
      </c>
      <c r="AG63" s="123" t="str">
        <f>IF(('調査票１～12'!AC23)&lt;&gt;('調査票１～12'!AF63),"表１のセル「AC23」と合いません",IF(('調査票１～12'!AC23)=('調査票１～12'!AF63),"  "))</f>
        <v xml:space="preserve">  </v>
      </c>
      <c r="AH63" s="42"/>
      <c r="AJ63" s="38"/>
    </row>
    <row r="64" spans="1:36" ht="27" customHeight="1" thickBot="1">
      <c r="A64" s="465"/>
      <c r="B64" s="453" t="str">
        <f t="shared" si="64"/>
        <v>小　　　　　計</v>
      </c>
      <c r="C64" s="453"/>
      <c r="D64" s="454"/>
      <c r="E64" s="81">
        <f>SUM(E57:E63)</f>
        <v>0</v>
      </c>
      <c r="F64" s="81">
        <f t="shared" ref="F64:I64" si="78">SUM(F57:F63)</f>
        <v>0</v>
      </c>
      <c r="G64" s="81">
        <f t="shared" si="78"/>
        <v>0</v>
      </c>
      <c r="H64" s="81">
        <f t="shared" si="78"/>
        <v>0</v>
      </c>
      <c r="I64" s="81">
        <f t="shared" si="78"/>
        <v>0</v>
      </c>
      <c r="J64" s="82">
        <f t="shared" si="73"/>
        <v>0</v>
      </c>
      <c r="K64" s="5">
        <f t="shared" ref="K64:M64" si="79">SUM(K57:K63)</f>
        <v>0</v>
      </c>
      <c r="L64" s="81">
        <f t="shared" si="79"/>
        <v>0</v>
      </c>
      <c r="M64" s="83">
        <f t="shared" si="79"/>
        <v>0</v>
      </c>
      <c r="N64" s="78">
        <f t="shared" si="74"/>
        <v>0</v>
      </c>
      <c r="O64" s="83">
        <f t="shared" ref="O64:Q64" si="80">SUM(O57:O63)</f>
        <v>0</v>
      </c>
      <c r="P64" s="83">
        <f t="shared" si="80"/>
        <v>0</v>
      </c>
      <c r="Q64" s="83">
        <f t="shared" si="80"/>
        <v>0</v>
      </c>
      <c r="R64" s="82">
        <f t="shared" si="75"/>
        <v>0</v>
      </c>
      <c r="S64" s="5">
        <f t="shared" ref="S64:T64" si="81">SUM(S57:S63)</f>
        <v>0</v>
      </c>
      <c r="T64" s="81">
        <f t="shared" si="81"/>
        <v>0</v>
      </c>
      <c r="U64" s="78">
        <f t="shared" si="76"/>
        <v>0</v>
      </c>
      <c r="V64" s="83">
        <f t="shared" ref="V64:W64" si="82">SUM(V57:V63)</f>
        <v>0</v>
      </c>
      <c r="W64" s="81">
        <f t="shared" si="82"/>
        <v>0</v>
      </c>
      <c r="X64" s="82">
        <f t="shared" si="61"/>
        <v>0</v>
      </c>
      <c r="Y64" s="5">
        <f t="shared" ref="Y64:Z64" si="83">SUM(Y57:Y63)</f>
        <v>0</v>
      </c>
      <c r="Z64" s="81">
        <f t="shared" si="83"/>
        <v>0</v>
      </c>
      <c r="AA64" s="78">
        <f t="shared" si="62"/>
        <v>0</v>
      </c>
      <c r="AB64" s="5">
        <f t="shared" ref="AB64:AC64" si="84">SUM(AB57:AB63)</f>
        <v>0</v>
      </c>
      <c r="AC64" s="81">
        <f t="shared" si="84"/>
        <v>0</v>
      </c>
      <c r="AD64" s="82">
        <f t="shared" si="63"/>
        <v>0</v>
      </c>
      <c r="AE64" s="87">
        <f>SUM(AE57:AE63)</f>
        <v>0</v>
      </c>
      <c r="AF64" s="88">
        <f t="shared" si="77"/>
        <v>0</v>
      </c>
      <c r="AG64" s="123" t="str">
        <f>IF(('調査票１～12'!AC24)&lt;&gt;('調査票１～12'!AF64),"表１のセル「AC24」と合いません",IF(('調査票１～12'!AC24)=('調査票１～12'!AF64),"  "))</f>
        <v xml:space="preserve">  </v>
      </c>
      <c r="AH64" s="42"/>
      <c r="AJ64" s="38"/>
    </row>
    <row r="65" spans="1:36" ht="27" customHeight="1" thickTop="1">
      <c r="A65" s="463" t="str">
        <f>E25</f>
        <v>Ｂ 水質汚濁防止装置</v>
      </c>
      <c r="B65" s="474" t="str">
        <f t="shared" si="64"/>
        <v>１．産業排水処理装置</v>
      </c>
      <c r="C65" s="474"/>
      <c r="D65" s="475"/>
      <c r="E65" s="23"/>
      <c r="F65" s="9"/>
      <c r="G65" s="9"/>
      <c r="H65" s="9"/>
      <c r="I65" s="9"/>
      <c r="J65" s="100">
        <f t="shared" si="73"/>
        <v>0</v>
      </c>
      <c r="K65" s="11"/>
      <c r="L65" s="9"/>
      <c r="M65" s="9"/>
      <c r="N65" s="76">
        <f t="shared" si="74"/>
        <v>0</v>
      </c>
      <c r="O65" s="9"/>
      <c r="P65" s="9"/>
      <c r="Q65" s="9"/>
      <c r="R65" s="100">
        <f t="shared" si="75"/>
        <v>0</v>
      </c>
      <c r="S65" s="11"/>
      <c r="T65" s="9"/>
      <c r="U65" s="76">
        <f t="shared" si="76"/>
        <v>0</v>
      </c>
      <c r="V65" s="9"/>
      <c r="W65" s="9"/>
      <c r="X65" s="100">
        <f t="shared" si="61"/>
        <v>0</v>
      </c>
      <c r="Y65" s="11"/>
      <c r="Z65" s="9"/>
      <c r="AA65" s="76">
        <f t="shared" si="62"/>
        <v>0</v>
      </c>
      <c r="AB65" s="14"/>
      <c r="AC65" s="18"/>
      <c r="AD65" s="100">
        <f t="shared" si="63"/>
        <v>0</v>
      </c>
      <c r="AE65" s="22"/>
      <c r="AF65" s="104">
        <f t="shared" si="77"/>
        <v>0</v>
      </c>
      <c r="AG65" s="123" t="str">
        <f>IF(('調査票１～12'!AC25)&lt;&gt;('調査票１～12'!AF65),"表１のセル「AC25」と合いません",IF(('調査票１～12'!AC25)=('調査票１～12'!AF65),"  "))</f>
        <v xml:space="preserve">  </v>
      </c>
      <c r="AH65" s="42"/>
      <c r="AJ65" s="38"/>
    </row>
    <row r="66" spans="1:36" ht="27" customHeight="1">
      <c r="A66" s="464"/>
      <c r="B66" s="476" t="str">
        <f t="shared" si="64"/>
        <v>２．下水汚水処理装置</v>
      </c>
      <c r="C66" s="476"/>
      <c r="D66" s="477"/>
      <c r="E66" s="21"/>
      <c r="F66" s="10"/>
      <c r="G66" s="10"/>
      <c r="H66" s="10"/>
      <c r="I66" s="10"/>
      <c r="J66" s="99">
        <f t="shared" si="73"/>
        <v>0</v>
      </c>
      <c r="K66" s="12"/>
      <c r="L66" s="10"/>
      <c r="M66" s="10"/>
      <c r="N66" s="77">
        <f t="shared" si="74"/>
        <v>0</v>
      </c>
      <c r="O66" s="10"/>
      <c r="P66" s="10"/>
      <c r="Q66" s="10"/>
      <c r="R66" s="99">
        <f t="shared" si="75"/>
        <v>0</v>
      </c>
      <c r="S66" s="12"/>
      <c r="T66" s="10"/>
      <c r="U66" s="77">
        <f t="shared" si="76"/>
        <v>0</v>
      </c>
      <c r="V66" s="10"/>
      <c r="W66" s="10"/>
      <c r="X66" s="99">
        <f t="shared" si="61"/>
        <v>0</v>
      </c>
      <c r="Y66" s="12"/>
      <c r="Z66" s="10"/>
      <c r="AA66" s="77">
        <f t="shared" si="62"/>
        <v>0</v>
      </c>
      <c r="AB66" s="12"/>
      <c r="AC66" s="10"/>
      <c r="AD66" s="99">
        <f t="shared" si="63"/>
        <v>0</v>
      </c>
      <c r="AE66" s="17"/>
      <c r="AF66" s="103">
        <f t="shared" si="77"/>
        <v>0</v>
      </c>
      <c r="AG66" s="123" t="str">
        <f>IF(('調査票１～12'!AC26)&lt;&gt;('調査票１～12'!AF66),"表１のセル「AC26」と合いません",IF(('調査票１～12'!AC26)=('調査票１～12'!AF66),"  "))</f>
        <v xml:space="preserve">  </v>
      </c>
      <c r="AH66" s="42"/>
      <c r="AJ66" s="38"/>
    </row>
    <row r="67" spans="1:36" ht="27" customHeight="1">
      <c r="A67" s="464"/>
      <c r="B67" s="460" t="str">
        <f t="shared" si="64"/>
        <v>３．し 尿 処 理 装 置</v>
      </c>
      <c r="C67" s="461"/>
      <c r="D67" s="462"/>
      <c r="E67" s="21"/>
      <c r="F67" s="10"/>
      <c r="G67" s="10"/>
      <c r="H67" s="10"/>
      <c r="I67" s="10"/>
      <c r="J67" s="99">
        <f t="shared" si="73"/>
        <v>0</v>
      </c>
      <c r="K67" s="12"/>
      <c r="L67" s="10"/>
      <c r="M67" s="10"/>
      <c r="N67" s="77">
        <f t="shared" si="74"/>
        <v>0</v>
      </c>
      <c r="O67" s="10"/>
      <c r="P67" s="10"/>
      <c r="Q67" s="10"/>
      <c r="R67" s="99">
        <f t="shared" si="75"/>
        <v>0</v>
      </c>
      <c r="S67" s="12"/>
      <c r="T67" s="10"/>
      <c r="U67" s="77">
        <f t="shared" si="76"/>
        <v>0</v>
      </c>
      <c r="V67" s="10"/>
      <c r="W67" s="10"/>
      <c r="X67" s="99">
        <f t="shared" si="61"/>
        <v>0</v>
      </c>
      <c r="Y67" s="12"/>
      <c r="Z67" s="10"/>
      <c r="AA67" s="77">
        <f t="shared" si="62"/>
        <v>0</v>
      </c>
      <c r="AB67" s="12"/>
      <c r="AC67" s="10"/>
      <c r="AD67" s="99">
        <f t="shared" si="63"/>
        <v>0</v>
      </c>
      <c r="AE67" s="17"/>
      <c r="AF67" s="103">
        <f t="shared" si="77"/>
        <v>0</v>
      </c>
      <c r="AG67" s="123" t="str">
        <f>IF(('調査票１～12'!AC27)&lt;&gt;('調査票１～12'!AF67),"表１のセル「AC27」と合いません",IF(('調査票１～12'!AC27)=('調査票１～12'!AF67),"  "))</f>
        <v xml:space="preserve">  </v>
      </c>
      <c r="AH67" s="42"/>
      <c r="AJ67" s="38"/>
    </row>
    <row r="68" spans="1:36" ht="27" customHeight="1">
      <c r="A68" s="464"/>
      <c r="B68" s="469" t="str">
        <f t="shared" si="64"/>
        <v>４．汚 泥 処 理 装 置</v>
      </c>
      <c r="C68" s="469"/>
      <c r="D68" s="470"/>
      <c r="E68" s="21"/>
      <c r="F68" s="10"/>
      <c r="G68" s="10"/>
      <c r="H68" s="10"/>
      <c r="I68" s="10"/>
      <c r="J68" s="99">
        <f t="shared" si="73"/>
        <v>0</v>
      </c>
      <c r="K68" s="12"/>
      <c r="L68" s="10"/>
      <c r="M68" s="10"/>
      <c r="N68" s="77">
        <f t="shared" si="74"/>
        <v>0</v>
      </c>
      <c r="O68" s="10"/>
      <c r="P68" s="10"/>
      <c r="Q68" s="10"/>
      <c r="R68" s="99">
        <f t="shared" si="75"/>
        <v>0</v>
      </c>
      <c r="S68" s="12"/>
      <c r="T68" s="10"/>
      <c r="U68" s="77">
        <f t="shared" si="76"/>
        <v>0</v>
      </c>
      <c r="V68" s="10"/>
      <c r="W68" s="10"/>
      <c r="X68" s="99">
        <f t="shared" si="61"/>
        <v>0</v>
      </c>
      <c r="Y68" s="12"/>
      <c r="Z68" s="10"/>
      <c r="AA68" s="77">
        <f t="shared" si="62"/>
        <v>0</v>
      </c>
      <c r="AB68" s="12"/>
      <c r="AC68" s="10"/>
      <c r="AD68" s="99">
        <f t="shared" si="63"/>
        <v>0</v>
      </c>
      <c r="AE68" s="17"/>
      <c r="AF68" s="103">
        <f t="shared" si="77"/>
        <v>0</v>
      </c>
      <c r="AG68" s="123" t="str">
        <f>IF(('調査票１～12'!AC28)&lt;&gt;('調査票１～12'!AF68),"表１のセル「AC28」と合いません",IF(('調査票１～12'!AC28)=('調査票１～12'!AF68),"  "))</f>
        <v xml:space="preserve">  </v>
      </c>
      <c r="AH68" s="42"/>
      <c r="AJ68" s="38"/>
    </row>
    <row r="69" spans="1:36" ht="27" customHeight="1">
      <c r="A69" s="464"/>
      <c r="B69" s="476" t="str">
        <f t="shared" si="64"/>
        <v>５．海洋汚染防止装置</v>
      </c>
      <c r="C69" s="476"/>
      <c r="D69" s="477"/>
      <c r="E69" s="21"/>
      <c r="F69" s="10"/>
      <c r="G69" s="10"/>
      <c r="H69" s="10"/>
      <c r="I69" s="10"/>
      <c r="J69" s="99">
        <f t="shared" si="73"/>
        <v>0</v>
      </c>
      <c r="K69" s="12"/>
      <c r="L69" s="10"/>
      <c r="M69" s="10"/>
      <c r="N69" s="77">
        <f t="shared" si="74"/>
        <v>0</v>
      </c>
      <c r="O69" s="10"/>
      <c r="P69" s="10"/>
      <c r="Q69" s="10"/>
      <c r="R69" s="99">
        <f t="shared" si="75"/>
        <v>0</v>
      </c>
      <c r="S69" s="12"/>
      <c r="T69" s="10"/>
      <c r="U69" s="77">
        <f t="shared" si="76"/>
        <v>0</v>
      </c>
      <c r="V69" s="10"/>
      <c r="W69" s="10"/>
      <c r="X69" s="99">
        <f t="shared" si="61"/>
        <v>0</v>
      </c>
      <c r="Y69" s="12"/>
      <c r="Z69" s="10"/>
      <c r="AA69" s="77">
        <f t="shared" si="62"/>
        <v>0</v>
      </c>
      <c r="AB69" s="12"/>
      <c r="AC69" s="10"/>
      <c r="AD69" s="99">
        <f t="shared" si="63"/>
        <v>0</v>
      </c>
      <c r="AE69" s="17"/>
      <c r="AF69" s="103">
        <f t="shared" si="77"/>
        <v>0</v>
      </c>
      <c r="AG69" s="123" t="str">
        <f>IF(('調査票１～12'!AC29)&lt;&gt;('調査票１～12'!AF69),"表１のセル「AC29」と合いません",IF(('調査票１～12'!AC29)=('調査票１～12'!AF69),"  "))</f>
        <v xml:space="preserve">  </v>
      </c>
      <c r="AH69" s="42"/>
      <c r="AJ69" s="38"/>
    </row>
    <row r="70" spans="1:36" ht="27" customHeight="1">
      <c r="A70" s="464"/>
      <c r="B70" s="469" t="str">
        <f t="shared" si="64"/>
        <v>６．関    連    機    器</v>
      </c>
      <c r="C70" s="469"/>
      <c r="D70" s="470"/>
      <c r="E70" s="21"/>
      <c r="F70" s="10"/>
      <c r="G70" s="10"/>
      <c r="H70" s="10"/>
      <c r="I70" s="10"/>
      <c r="J70" s="99">
        <f t="shared" si="73"/>
        <v>0</v>
      </c>
      <c r="K70" s="12"/>
      <c r="L70" s="10"/>
      <c r="M70" s="10"/>
      <c r="N70" s="77">
        <f t="shared" si="74"/>
        <v>0</v>
      </c>
      <c r="O70" s="10"/>
      <c r="P70" s="10"/>
      <c r="Q70" s="10"/>
      <c r="R70" s="99">
        <f t="shared" si="75"/>
        <v>0</v>
      </c>
      <c r="S70" s="12"/>
      <c r="T70" s="10"/>
      <c r="U70" s="77">
        <f t="shared" si="76"/>
        <v>0</v>
      </c>
      <c r="V70" s="10"/>
      <c r="W70" s="10"/>
      <c r="X70" s="99">
        <f t="shared" si="61"/>
        <v>0</v>
      </c>
      <c r="Y70" s="12"/>
      <c r="Z70" s="10"/>
      <c r="AA70" s="77">
        <f t="shared" si="62"/>
        <v>0</v>
      </c>
      <c r="AB70" s="12"/>
      <c r="AC70" s="10"/>
      <c r="AD70" s="99">
        <f t="shared" si="63"/>
        <v>0</v>
      </c>
      <c r="AE70" s="17"/>
      <c r="AF70" s="105">
        <f t="shared" si="77"/>
        <v>0</v>
      </c>
      <c r="AG70" s="123" t="str">
        <f>IF(('調査票１～12'!AC30)&lt;&gt;('調査票１～12'!AF70),"表１のセル「AC30」と合いません",IF(('調査票１～12'!AC30)=('調査票１～12'!AF70),"  "))</f>
        <v xml:space="preserve">  </v>
      </c>
      <c r="AH70" s="42"/>
      <c r="AJ70" s="38"/>
    </row>
    <row r="71" spans="1:36" ht="27" customHeight="1" thickBot="1">
      <c r="A71" s="465"/>
      <c r="B71" s="453" t="str">
        <f t="shared" si="64"/>
        <v>小　　　　　計</v>
      </c>
      <c r="C71" s="453"/>
      <c r="D71" s="454"/>
      <c r="E71" s="89">
        <f t="shared" ref="E71:I71" si="85">SUM(E65:E70)</f>
        <v>0</v>
      </c>
      <c r="F71" s="81">
        <f t="shared" si="85"/>
        <v>0</v>
      </c>
      <c r="G71" s="81">
        <f t="shared" si="85"/>
        <v>0</v>
      </c>
      <c r="H71" s="81">
        <f t="shared" si="85"/>
        <v>0</v>
      </c>
      <c r="I71" s="81">
        <f t="shared" si="85"/>
        <v>0</v>
      </c>
      <c r="J71" s="82">
        <f t="shared" si="73"/>
        <v>0</v>
      </c>
      <c r="K71" s="5">
        <f t="shared" ref="K71:M71" si="86">SUM(K65:K70)</f>
        <v>0</v>
      </c>
      <c r="L71" s="81">
        <f t="shared" si="86"/>
        <v>0</v>
      </c>
      <c r="M71" s="81">
        <f t="shared" si="86"/>
        <v>0</v>
      </c>
      <c r="N71" s="78">
        <f t="shared" si="74"/>
        <v>0</v>
      </c>
      <c r="O71" s="83">
        <f t="shared" ref="O71:Q71" si="87">SUM(O65:O70)</f>
        <v>0</v>
      </c>
      <c r="P71" s="81">
        <f t="shared" si="87"/>
        <v>0</v>
      </c>
      <c r="Q71" s="81">
        <f t="shared" si="87"/>
        <v>0</v>
      </c>
      <c r="R71" s="82">
        <f t="shared" si="75"/>
        <v>0</v>
      </c>
      <c r="S71" s="5">
        <f t="shared" ref="S71:T71" si="88">SUM(S65:S70)</f>
        <v>0</v>
      </c>
      <c r="T71" s="81">
        <f t="shared" si="88"/>
        <v>0</v>
      </c>
      <c r="U71" s="78">
        <f t="shared" si="76"/>
        <v>0</v>
      </c>
      <c r="V71" s="83">
        <f t="shared" ref="V71:W71" si="89">SUM(V65:V70)</f>
        <v>0</v>
      </c>
      <c r="W71" s="81">
        <f t="shared" si="89"/>
        <v>0</v>
      </c>
      <c r="X71" s="82">
        <f t="shared" si="61"/>
        <v>0</v>
      </c>
      <c r="Y71" s="5">
        <f t="shared" ref="Y71:Z71" si="90">SUM(Y65:Y70)</f>
        <v>0</v>
      </c>
      <c r="Z71" s="81">
        <f t="shared" si="90"/>
        <v>0</v>
      </c>
      <c r="AA71" s="78">
        <f t="shared" si="62"/>
        <v>0</v>
      </c>
      <c r="AB71" s="5">
        <f t="shared" ref="AB71:AC71" si="91">SUM(AB65:AB70)</f>
        <v>0</v>
      </c>
      <c r="AC71" s="81">
        <f t="shared" si="91"/>
        <v>0</v>
      </c>
      <c r="AD71" s="82">
        <f t="shared" si="63"/>
        <v>0</v>
      </c>
      <c r="AE71" s="87">
        <f>SUM(AE65:AE70)</f>
        <v>0</v>
      </c>
      <c r="AF71" s="88">
        <f t="shared" si="77"/>
        <v>0</v>
      </c>
      <c r="AG71" s="123" t="str">
        <f>IF(('調査票１～12'!AC31)&lt;&gt;('調査票１～12'!AF71),"表１のセル「AC31」と合いません",IF(('調査票１～12'!AC31)=('調査票１～12'!AF71),"  "))</f>
        <v xml:space="preserve">  </v>
      </c>
      <c r="AH71" s="42"/>
      <c r="AJ71" s="38"/>
    </row>
    <row r="72" spans="1:36" ht="27" customHeight="1" thickTop="1">
      <c r="A72" s="466" t="str">
        <f>E32</f>
        <v>Ｃごみ処理装置</v>
      </c>
      <c r="B72" s="457" t="str">
        <f t="shared" si="64"/>
        <v>１．都市ごみ処理装置</v>
      </c>
      <c r="C72" s="458"/>
      <c r="D72" s="459"/>
      <c r="E72" s="23"/>
      <c r="F72" s="9"/>
      <c r="G72" s="9"/>
      <c r="H72" s="9"/>
      <c r="I72" s="9"/>
      <c r="J72" s="100">
        <f t="shared" si="73"/>
        <v>0</v>
      </c>
      <c r="K72" s="11"/>
      <c r="L72" s="9"/>
      <c r="M72" s="9"/>
      <c r="N72" s="76">
        <f t="shared" si="74"/>
        <v>0</v>
      </c>
      <c r="O72" s="9"/>
      <c r="P72" s="9"/>
      <c r="Q72" s="9"/>
      <c r="R72" s="100">
        <f t="shared" si="75"/>
        <v>0</v>
      </c>
      <c r="S72" s="11"/>
      <c r="T72" s="9"/>
      <c r="U72" s="76">
        <f t="shared" si="76"/>
        <v>0</v>
      </c>
      <c r="V72" s="9"/>
      <c r="W72" s="9"/>
      <c r="X72" s="100">
        <f t="shared" si="61"/>
        <v>0</v>
      </c>
      <c r="Y72" s="11"/>
      <c r="Z72" s="9"/>
      <c r="AA72" s="76">
        <f t="shared" si="62"/>
        <v>0</v>
      </c>
      <c r="AB72" s="11"/>
      <c r="AC72" s="9"/>
      <c r="AD72" s="100">
        <f t="shared" si="63"/>
        <v>0</v>
      </c>
      <c r="AE72" s="22"/>
      <c r="AF72" s="104">
        <f t="shared" si="77"/>
        <v>0</v>
      </c>
      <c r="AG72" s="123" t="str">
        <f>IF(('調査票１～12'!AC32)&lt;&gt;('調査票１～12'!AF72),"表１のセル「AC32」と合いません",IF(('調査票１～12'!AC32)=('調査票１～12'!AF72),"  "))</f>
        <v xml:space="preserve">  </v>
      </c>
      <c r="AH72" s="42"/>
      <c r="AJ72" s="38"/>
    </row>
    <row r="73" spans="1:36" ht="27" customHeight="1">
      <c r="A73" s="467"/>
      <c r="B73" s="460" t="str">
        <f t="shared" si="64"/>
        <v>２．事業系廃棄物処理装置</v>
      </c>
      <c r="C73" s="461"/>
      <c r="D73" s="462"/>
      <c r="E73" s="21"/>
      <c r="F73" s="10"/>
      <c r="G73" s="10"/>
      <c r="H73" s="10"/>
      <c r="I73" s="10"/>
      <c r="J73" s="99">
        <f t="shared" si="73"/>
        <v>0</v>
      </c>
      <c r="K73" s="12"/>
      <c r="L73" s="10"/>
      <c r="M73" s="10"/>
      <c r="N73" s="77">
        <f t="shared" si="74"/>
        <v>0</v>
      </c>
      <c r="O73" s="10"/>
      <c r="P73" s="10"/>
      <c r="Q73" s="10"/>
      <c r="R73" s="99">
        <f t="shared" si="75"/>
        <v>0</v>
      </c>
      <c r="S73" s="12"/>
      <c r="T73" s="10"/>
      <c r="U73" s="77">
        <f t="shared" si="76"/>
        <v>0</v>
      </c>
      <c r="V73" s="10"/>
      <c r="W73" s="10"/>
      <c r="X73" s="99">
        <f t="shared" si="61"/>
        <v>0</v>
      </c>
      <c r="Y73" s="12"/>
      <c r="Z73" s="10"/>
      <c r="AA73" s="77">
        <f t="shared" si="62"/>
        <v>0</v>
      </c>
      <c r="AB73" s="12"/>
      <c r="AC73" s="10"/>
      <c r="AD73" s="99">
        <f t="shared" si="63"/>
        <v>0</v>
      </c>
      <c r="AE73" s="17"/>
      <c r="AF73" s="103">
        <f t="shared" si="77"/>
        <v>0</v>
      </c>
      <c r="AG73" s="123" t="str">
        <f>IF(('調査票１～12'!AC33)&lt;&gt;('調査票１～12'!AF73),"表１のセル「AC33」と合いません",IF(('調査票１～12'!AC33)=('調査票１～12'!AF73),"  "))</f>
        <v xml:space="preserve">  </v>
      </c>
      <c r="AH73" s="42"/>
      <c r="AJ73" s="38"/>
    </row>
    <row r="74" spans="1:36" ht="27" customHeight="1">
      <c r="A74" s="467"/>
      <c r="B74" s="460" t="str">
        <f t="shared" si="64"/>
        <v>３．関    連    機    器</v>
      </c>
      <c r="C74" s="461"/>
      <c r="D74" s="462"/>
      <c r="E74" s="21"/>
      <c r="F74" s="10"/>
      <c r="G74" s="10"/>
      <c r="H74" s="10"/>
      <c r="I74" s="10"/>
      <c r="J74" s="99">
        <f t="shared" si="73"/>
        <v>0</v>
      </c>
      <c r="K74" s="12"/>
      <c r="L74" s="10"/>
      <c r="M74" s="10"/>
      <c r="N74" s="77">
        <f t="shared" si="74"/>
        <v>0</v>
      </c>
      <c r="O74" s="10"/>
      <c r="P74" s="10"/>
      <c r="Q74" s="10"/>
      <c r="R74" s="99">
        <f t="shared" si="75"/>
        <v>0</v>
      </c>
      <c r="S74" s="12"/>
      <c r="T74" s="10"/>
      <c r="U74" s="77">
        <f t="shared" si="76"/>
        <v>0</v>
      </c>
      <c r="V74" s="10"/>
      <c r="W74" s="10"/>
      <c r="X74" s="99">
        <f t="shared" si="61"/>
        <v>0</v>
      </c>
      <c r="Y74" s="12"/>
      <c r="Z74" s="10"/>
      <c r="AA74" s="77">
        <f t="shared" si="62"/>
        <v>0</v>
      </c>
      <c r="AB74" s="12"/>
      <c r="AC74" s="10"/>
      <c r="AD74" s="99">
        <f t="shared" si="63"/>
        <v>0</v>
      </c>
      <c r="AE74" s="17"/>
      <c r="AF74" s="103">
        <f t="shared" si="77"/>
        <v>0</v>
      </c>
      <c r="AG74" s="123" t="str">
        <f>IF(('調査票１～12'!AC34)&lt;&gt;('調査票１～12'!AF74),"表１のセル「AC34」と合いません",IF(('調査票１～12'!AC34)=('調査票１～12'!AF74),"  "))</f>
        <v xml:space="preserve">  </v>
      </c>
      <c r="AH74" s="42"/>
      <c r="AJ74" s="38"/>
    </row>
    <row r="75" spans="1:36" ht="27" customHeight="1" thickBot="1">
      <c r="A75" s="468"/>
      <c r="B75" s="453" t="str">
        <f t="shared" si="64"/>
        <v>小　　　　　計</v>
      </c>
      <c r="C75" s="453"/>
      <c r="D75" s="454"/>
      <c r="E75" s="81">
        <f>SUM(E72:E74)</f>
        <v>0</v>
      </c>
      <c r="F75" s="81">
        <f t="shared" ref="F75:I75" si="92">SUM(F72:F74)</f>
        <v>0</v>
      </c>
      <c r="G75" s="81">
        <f t="shared" si="92"/>
        <v>0</v>
      </c>
      <c r="H75" s="81">
        <f t="shared" si="92"/>
        <v>0</v>
      </c>
      <c r="I75" s="81">
        <f t="shared" si="92"/>
        <v>0</v>
      </c>
      <c r="J75" s="82">
        <f t="shared" si="73"/>
        <v>0</v>
      </c>
      <c r="K75" s="5">
        <f t="shared" ref="K75:M75" si="93">SUM(K72:K74)</f>
        <v>0</v>
      </c>
      <c r="L75" s="81">
        <f t="shared" si="93"/>
        <v>0</v>
      </c>
      <c r="M75" s="81">
        <f t="shared" si="93"/>
        <v>0</v>
      </c>
      <c r="N75" s="78">
        <f t="shared" si="74"/>
        <v>0</v>
      </c>
      <c r="O75" s="83">
        <f t="shared" ref="O75:Q75" si="94">SUM(O72:O74)</f>
        <v>0</v>
      </c>
      <c r="P75" s="81">
        <f t="shared" si="94"/>
        <v>0</v>
      </c>
      <c r="Q75" s="81">
        <f t="shared" si="94"/>
        <v>0</v>
      </c>
      <c r="R75" s="82">
        <f t="shared" si="75"/>
        <v>0</v>
      </c>
      <c r="S75" s="5">
        <f t="shared" ref="S75:T75" si="95">SUM(S72:S74)</f>
        <v>0</v>
      </c>
      <c r="T75" s="81">
        <f t="shared" si="95"/>
        <v>0</v>
      </c>
      <c r="U75" s="78">
        <f t="shared" si="76"/>
        <v>0</v>
      </c>
      <c r="V75" s="83">
        <f t="shared" ref="V75:W75" si="96">SUM(V72:V74)</f>
        <v>0</v>
      </c>
      <c r="W75" s="81">
        <f t="shared" si="96"/>
        <v>0</v>
      </c>
      <c r="X75" s="82">
        <f t="shared" si="61"/>
        <v>0</v>
      </c>
      <c r="Y75" s="5">
        <f t="shared" ref="Y75:Z75" si="97">SUM(Y72:Y74)</f>
        <v>0</v>
      </c>
      <c r="Z75" s="81">
        <f t="shared" si="97"/>
        <v>0</v>
      </c>
      <c r="AA75" s="78">
        <f t="shared" si="62"/>
        <v>0</v>
      </c>
      <c r="AB75" s="5">
        <f t="shared" ref="AB75:AC75" si="98">SUM(AB72:AB74)</f>
        <v>0</v>
      </c>
      <c r="AC75" s="81">
        <f t="shared" si="98"/>
        <v>0</v>
      </c>
      <c r="AD75" s="82">
        <f t="shared" si="63"/>
        <v>0</v>
      </c>
      <c r="AE75" s="87">
        <f>SUM(AE72:AE74)</f>
        <v>0</v>
      </c>
      <c r="AF75" s="88">
        <f t="shared" si="77"/>
        <v>0</v>
      </c>
      <c r="AG75" s="123" t="str">
        <f>IF(('調査票１～12'!AC35)&lt;&gt;('調査票１～12'!AF75),"表１のセル「AC35」と合いません",IF(('調査票１～12'!AC35)=('調査票１～12'!AF75),"  "))</f>
        <v xml:space="preserve">  </v>
      </c>
      <c r="AH75" s="42"/>
      <c r="AJ75" s="38"/>
    </row>
    <row r="76" spans="1:36" ht="27" customHeight="1" thickTop="1">
      <c r="A76" s="455" t="str">
        <f>E36</f>
        <v>Ｄ騒音・振動防止装置</v>
      </c>
      <c r="B76" s="457" t="str">
        <f t="shared" si="64"/>
        <v>１．騒 音 防 止 装 置</v>
      </c>
      <c r="C76" s="458"/>
      <c r="D76" s="459"/>
      <c r="E76" s="23"/>
      <c r="F76" s="9"/>
      <c r="G76" s="9"/>
      <c r="H76" s="9"/>
      <c r="I76" s="9"/>
      <c r="J76" s="100">
        <f t="shared" si="73"/>
        <v>0</v>
      </c>
      <c r="K76" s="11"/>
      <c r="L76" s="9"/>
      <c r="M76" s="9"/>
      <c r="N76" s="76">
        <f t="shared" si="74"/>
        <v>0</v>
      </c>
      <c r="O76" s="9"/>
      <c r="P76" s="9"/>
      <c r="Q76" s="9"/>
      <c r="R76" s="100">
        <f t="shared" si="75"/>
        <v>0</v>
      </c>
      <c r="S76" s="11"/>
      <c r="T76" s="9"/>
      <c r="U76" s="76">
        <f t="shared" si="76"/>
        <v>0</v>
      </c>
      <c r="V76" s="9"/>
      <c r="W76" s="9"/>
      <c r="X76" s="100">
        <f t="shared" si="61"/>
        <v>0</v>
      </c>
      <c r="Y76" s="11"/>
      <c r="Z76" s="9"/>
      <c r="AA76" s="101">
        <f t="shared" si="62"/>
        <v>0</v>
      </c>
      <c r="AB76" s="11"/>
      <c r="AC76" s="9"/>
      <c r="AD76" s="100">
        <f t="shared" si="63"/>
        <v>0</v>
      </c>
      <c r="AE76" s="22"/>
      <c r="AF76" s="104">
        <f t="shared" si="77"/>
        <v>0</v>
      </c>
      <c r="AG76" s="123" t="str">
        <f>IF(('調査票１～12'!AC36)&lt;&gt;('調査票１～12'!AF76),"表１のセル「AC36」と合いません",IF(('調査票１～12'!AC36)=('調査票１～12'!AF76),"  "))</f>
        <v xml:space="preserve">  </v>
      </c>
      <c r="AH76" s="42"/>
      <c r="AJ76" s="38"/>
    </row>
    <row r="77" spans="1:36" ht="27" customHeight="1">
      <c r="A77" s="446"/>
      <c r="B77" s="460" t="str">
        <f t="shared" si="64"/>
        <v>２．振 動 防 止 装 置</v>
      </c>
      <c r="C77" s="461"/>
      <c r="D77" s="462"/>
      <c r="E77" s="21"/>
      <c r="F77" s="10"/>
      <c r="G77" s="10"/>
      <c r="H77" s="10"/>
      <c r="I77" s="10"/>
      <c r="J77" s="99">
        <f t="shared" si="73"/>
        <v>0</v>
      </c>
      <c r="K77" s="12"/>
      <c r="L77" s="10"/>
      <c r="M77" s="10"/>
      <c r="N77" s="77">
        <f t="shared" si="74"/>
        <v>0</v>
      </c>
      <c r="O77" s="10"/>
      <c r="P77" s="10"/>
      <c r="Q77" s="10"/>
      <c r="R77" s="99">
        <f t="shared" si="75"/>
        <v>0</v>
      </c>
      <c r="S77" s="12"/>
      <c r="T77" s="10"/>
      <c r="U77" s="77">
        <f t="shared" si="76"/>
        <v>0</v>
      </c>
      <c r="V77" s="10"/>
      <c r="W77" s="10"/>
      <c r="X77" s="99">
        <f t="shared" si="61"/>
        <v>0</v>
      </c>
      <c r="Y77" s="12"/>
      <c r="Z77" s="10"/>
      <c r="AA77" s="77">
        <f t="shared" si="62"/>
        <v>0</v>
      </c>
      <c r="AB77" s="12"/>
      <c r="AC77" s="10"/>
      <c r="AD77" s="99">
        <f t="shared" si="63"/>
        <v>0</v>
      </c>
      <c r="AE77" s="17"/>
      <c r="AF77" s="103">
        <f t="shared" si="77"/>
        <v>0</v>
      </c>
      <c r="AG77" s="123" t="str">
        <f>IF(('調査票１～12'!AC37)&lt;&gt;('調査票１～12'!AF77),"表１のセル「AC37」と合いません",IF(('調査票１～12'!AC37)=('調査票１～12'!AF77),"  "))</f>
        <v xml:space="preserve">  </v>
      </c>
      <c r="AH77" s="42"/>
      <c r="AJ77" s="38"/>
    </row>
    <row r="78" spans="1:36" ht="27" customHeight="1">
      <c r="A78" s="446"/>
      <c r="B78" s="460" t="str">
        <f t="shared" si="64"/>
        <v>３．関    連    機    器</v>
      </c>
      <c r="C78" s="461"/>
      <c r="D78" s="462"/>
      <c r="E78" s="21"/>
      <c r="F78" s="10"/>
      <c r="G78" s="10"/>
      <c r="H78" s="10"/>
      <c r="I78" s="10"/>
      <c r="J78" s="99">
        <f t="shared" si="73"/>
        <v>0</v>
      </c>
      <c r="K78" s="12"/>
      <c r="L78" s="10"/>
      <c r="M78" s="10"/>
      <c r="N78" s="77">
        <f t="shared" si="74"/>
        <v>0</v>
      </c>
      <c r="O78" s="10"/>
      <c r="P78" s="10"/>
      <c r="Q78" s="10"/>
      <c r="R78" s="99">
        <f t="shared" si="75"/>
        <v>0</v>
      </c>
      <c r="S78" s="12"/>
      <c r="T78" s="10"/>
      <c r="U78" s="77">
        <f t="shared" si="76"/>
        <v>0</v>
      </c>
      <c r="V78" s="10"/>
      <c r="W78" s="10"/>
      <c r="X78" s="99">
        <f t="shared" si="61"/>
        <v>0</v>
      </c>
      <c r="Y78" s="12"/>
      <c r="Z78" s="10"/>
      <c r="AA78" s="76">
        <f t="shared" si="62"/>
        <v>0</v>
      </c>
      <c r="AB78" s="12"/>
      <c r="AC78" s="10"/>
      <c r="AD78" s="99">
        <f t="shared" si="63"/>
        <v>0</v>
      </c>
      <c r="AE78" s="17"/>
      <c r="AF78" s="105">
        <f t="shared" si="77"/>
        <v>0</v>
      </c>
      <c r="AG78" s="123" t="str">
        <f>IF(('調査票１～12'!AC38)&lt;&gt;('調査票１～12'!AF78),"表１のセル「AC38」と合いません",IF(('調査票１～12'!AC38)=('調査票１～12'!AF78),"  "))</f>
        <v xml:space="preserve">  </v>
      </c>
      <c r="AH78" s="42"/>
      <c r="AJ78" s="38"/>
    </row>
    <row r="79" spans="1:36" ht="27" customHeight="1" thickBot="1">
      <c r="A79" s="456"/>
      <c r="B79" s="453" t="str">
        <f t="shared" si="64"/>
        <v>小　　　　　計</v>
      </c>
      <c r="C79" s="453"/>
      <c r="D79" s="454"/>
      <c r="E79" s="81">
        <f t="shared" ref="E79:I79" si="99">SUM(E76:E78)</f>
        <v>0</v>
      </c>
      <c r="F79" s="81">
        <f t="shared" si="99"/>
        <v>0</v>
      </c>
      <c r="G79" s="81">
        <f t="shared" si="99"/>
        <v>0</v>
      </c>
      <c r="H79" s="81">
        <f t="shared" si="99"/>
        <v>0</v>
      </c>
      <c r="I79" s="81">
        <f t="shared" si="99"/>
        <v>0</v>
      </c>
      <c r="J79" s="78">
        <f t="shared" si="73"/>
        <v>0</v>
      </c>
      <c r="K79" s="83">
        <f t="shared" ref="K79:M79" si="100">SUM(K76:K78)</f>
        <v>0</v>
      </c>
      <c r="L79" s="81">
        <f t="shared" si="100"/>
        <v>0</v>
      </c>
      <c r="M79" s="81">
        <f t="shared" si="100"/>
        <v>0</v>
      </c>
      <c r="N79" s="78">
        <f t="shared" si="74"/>
        <v>0</v>
      </c>
      <c r="O79" s="81">
        <f t="shared" ref="O79:Q79" si="101">SUM(O76:O78)</f>
        <v>0</v>
      </c>
      <c r="P79" s="81">
        <f t="shared" si="101"/>
        <v>0</v>
      </c>
      <c r="Q79" s="81">
        <f t="shared" si="101"/>
        <v>0</v>
      </c>
      <c r="R79" s="78">
        <f t="shared" si="75"/>
        <v>0</v>
      </c>
      <c r="S79" s="83">
        <f t="shared" ref="S79:T79" si="102">SUM(S76:S78)</f>
        <v>0</v>
      </c>
      <c r="T79" s="81">
        <f t="shared" si="102"/>
        <v>0</v>
      </c>
      <c r="U79" s="78">
        <f t="shared" si="76"/>
        <v>0</v>
      </c>
      <c r="V79" s="81">
        <f t="shared" ref="V79:W79" si="103">SUM(V76:V78)</f>
        <v>0</v>
      </c>
      <c r="W79" s="81">
        <f t="shared" si="103"/>
        <v>0</v>
      </c>
      <c r="X79" s="78">
        <f t="shared" si="61"/>
        <v>0</v>
      </c>
      <c r="Y79" s="83">
        <f t="shared" ref="Y79:Z79" si="104">SUM(Y76:Y78)</f>
        <v>0</v>
      </c>
      <c r="Z79" s="81">
        <f t="shared" si="104"/>
        <v>0</v>
      </c>
      <c r="AA79" s="78">
        <f t="shared" si="62"/>
        <v>0</v>
      </c>
      <c r="AB79" s="81">
        <f t="shared" ref="AB79:AC79" si="105">SUM(AB76:AB78)</f>
        <v>0</v>
      </c>
      <c r="AC79" s="81">
        <f t="shared" si="105"/>
        <v>0</v>
      </c>
      <c r="AD79" s="82">
        <f t="shared" si="63"/>
        <v>0</v>
      </c>
      <c r="AE79" s="87">
        <f>SUM(AE76:AE78)</f>
        <v>0</v>
      </c>
      <c r="AF79" s="88">
        <f t="shared" si="77"/>
        <v>0</v>
      </c>
      <c r="AG79" s="123" t="str">
        <f>IF(('調査票１～12'!AC39)&lt;&gt;('調査票１～12'!AF79),"表１のセル「AC39」と合いません",IF(('調査票１～12'!AC39)=('調査票１～12'!AF79),"  "))</f>
        <v xml:space="preserve">  </v>
      </c>
      <c r="AH79" s="42"/>
      <c r="AJ79" s="38"/>
    </row>
    <row r="80" spans="1:36" ht="27" customHeight="1" thickTop="1" thickBot="1">
      <c r="A80" s="440" t="str">
        <f>E40</f>
        <v>合　　　　計</v>
      </c>
      <c r="B80" s="441"/>
      <c r="C80" s="441"/>
      <c r="D80" s="442"/>
      <c r="E80" s="90">
        <f>SUM(E64,E71,E75,E79)</f>
        <v>0</v>
      </c>
      <c r="F80" s="91">
        <f t="shared" ref="F80:I80" si="106">SUM(F64,F71,F75,F79)</f>
        <v>0</v>
      </c>
      <c r="G80" s="91">
        <f t="shared" si="106"/>
        <v>0</v>
      </c>
      <c r="H80" s="91">
        <f t="shared" si="106"/>
        <v>0</v>
      </c>
      <c r="I80" s="91">
        <f t="shared" si="106"/>
        <v>0</v>
      </c>
      <c r="J80" s="92">
        <f t="shared" si="73"/>
        <v>0</v>
      </c>
      <c r="K80" s="93">
        <f t="shared" ref="K80:M80" si="107">SUM(K64,K71,K75,K79)</f>
        <v>0</v>
      </c>
      <c r="L80" s="93">
        <f t="shared" si="107"/>
        <v>0</v>
      </c>
      <c r="M80" s="91">
        <f t="shared" si="107"/>
        <v>0</v>
      </c>
      <c r="N80" s="92">
        <f t="shared" si="74"/>
        <v>0</v>
      </c>
      <c r="O80" s="93">
        <f t="shared" ref="O80:Q80" si="108">SUM(O64,O71,O75,O79)</f>
        <v>0</v>
      </c>
      <c r="P80" s="93">
        <f t="shared" si="108"/>
        <v>0</v>
      </c>
      <c r="Q80" s="93">
        <f t="shared" si="108"/>
        <v>0</v>
      </c>
      <c r="R80" s="94">
        <f t="shared" si="75"/>
        <v>0</v>
      </c>
      <c r="S80" s="95">
        <f t="shared" ref="S80:T80" si="109">SUM(S64,S71,S75,S79)</f>
        <v>0</v>
      </c>
      <c r="T80" s="91">
        <f t="shared" si="109"/>
        <v>0</v>
      </c>
      <c r="U80" s="92">
        <f t="shared" si="76"/>
        <v>0</v>
      </c>
      <c r="V80" s="93">
        <f t="shared" ref="V80:W80" si="110">SUM(V64,V71,V75,V79)</f>
        <v>0</v>
      </c>
      <c r="W80" s="93">
        <f t="shared" si="110"/>
        <v>0</v>
      </c>
      <c r="X80" s="94">
        <f t="shared" si="61"/>
        <v>0</v>
      </c>
      <c r="Y80" s="95">
        <f t="shared" ref="Y80:Z80" si="111">SUM(Y64,Y71,Y75,Y79)</f>
        <v>0</v>
      </c>
      <c r="Z80" s="91">
        <f t="shared" si="111"/>
        <v>0</v>
      </c>
      <c r="AA80" s="92">
        <f t="shared" si="62"/>
        <v>0</v>
      </c>
      <c r="AB80" s="93">
        <f t="shared" ref="AB80:AC80" si="112">SUM(AB64,AB71,AB75,AB79)</f>
        <v>0</v>
      </c>
      <c r="AC80" s="91">
        <f t="shared" si="112"/>
        <v>0</v>
      </c>
      <c r="AD80" s="96">
        <f t="shared" si="63"/>
        <v>0</v>
      </c>
      <c r="AE80" s="97">
        <f>SUM(AE64,AE71,AE75,AE79)</f>
        <v>0</v>
      </c>
      <c r="AF80" s="98">
        <f t="shared" si="77"/>
        <v>0</v>
      </c>
      <c r="AG80" s="123" t="str">
        <f>IF(('調査票１～12'!AC40)&lt;&gt;('調査票１～12'!AF80),"表１のセル「AC40」と合いません",IF(('調査票１～12'!AC40)=('調査票１～12'!AF80),"  "))</f>
        <v xml:space="preserve">  </v>
      </c>
      <c r="AH80" s="42"/>
      <c r="AJ80" s="38"/>
    </row>
    <row r="81" spans="1:36" ht="27" customHeight="1">
      <c r="A81" s="445" t="str">
        <f>E41</f>
        <v>E二酸化炭素回収・貯留・利活用装置</v>
      </c>
      <c r="B81" s="448" t="str">
        <f>F41</f>
        <v>１．CO2回収装置</v>
      </c>
      <c r="C81" s="449"/>
      <c r="D81" s="450"/>
      <c r="E81" s="163"/>
      <c r="F81" s="144"/>
      <c r="G81" s="144"/>
      <c r="H81" s="144"/>
      <c r="I81" s="144"/>
      <c r="J81" s="157">
        <f>SUM(E81:I81)</f>
        <v>0</v>
      </c>
      <c r="K81" s="158"/>
      <c r="L81" s="144"/>
      <c r="M81" s="144"/>
      <c r="N81" s="147">
        <f>SUM(K81:M81)</f>
        <v>0</v>
      </c>
      <c r="O81" s="144"/>
      <c r="P81" s="144"/>
      <c r="Q81" s="144"/>
      <c r="R81" s="157">
        <f>SUM(O81:Q81)</f>
        <v>0</v>
      </c>
      <c r="S81" s="158"/>
      <c r="T81" s="144"/>
      <c r="U81" s="147">
        <f>SUM(S81:T81)</f>
        <v>0</v>
      </c>
      <c r="V81" s="144"/>
      <c r="W81" s="144"/>
      <c r="X81" s="157">
        <f t="shared" ref="X81:X86" si="113">SUM(V81:W81)</f>
        <v>0</v>
      </c>
      <c r="Y81" s="158"/>
      <c r="Z81" s="144"/>
      <c r="AA81" s="147">
        <f t="shared" ref="AA81:AA86" si="114">SUM(Y81:Z81)</f>
        <v>0</v>
      </c>
      <c r="AB81" s="158"/>
      <c r="AC81" s="144"/>
      <c r="AD81" s="147">
        <f t="shared" ref="AD81:AD86" si="115">SUM(AB81:AC81)</f>
        <v>0</v>
      </c>
      <c r="AE81" s="159"/>
      <c r="AF81" s="160">
        <f>SUM(AD81,AA81,X81,U81,R81,N81,J81,AE81)</f>
        <v>0</v>
      </c>
      <c r="AG81" s="123" t="str">
        <f>IF(('調査票１～12'!AC41)&lt;&gt;('調査票１～12'!AF81),"表１のセル「AC41」と合いません",IF(('調査票１～12'!AC41)=('調査票１～12'!AF81),"  "))</f>
        <v xml:space="preserve">  </v>
      </c>
      <c r="AH81" s="42"/>
      <c r="AJ81" s="38"/>
    </row>
    <row r="82" spans="1:36" ht="27" customHeight="1">
      <c r="A82" s="446"/>
      <c r="B82" s="448" t="str">
        <f>F42</f>
        <v>２．CO2貯留装置</v>
      </c>
      <c r="C82" s="449"/>
      <c r="D82" s="450"/>
      <c r="E82" s="164"/>
      <c r="F82" s="10"/>
      <c r="G82" s="10"/>
      <c r="H82" s="10"/>
      <c r="I82" s="10"/>
      <c r="J82" s="99">
        <f t="shared" ref="J82:J86" si="116">SUM(E82:I82)</f>
        <v>0</v>
      </c>
      <c r="K82" s="12"/>
      <c r="L82" s="10"/>
      <c r="M82" s="10"/>
      <c r="N82" s="77">
        <f t="shared" ref="N82:N86" si="117">SUM(K82:M82)</f>
        <v>0</v>
      </c>
      <c r="O82" s="10"/>
      <c r="P82" s="10"/>
      <c r="Q82" s="10"/>
      <c r="R82" s="99">
        <f t="shared" ref="R82:R86" si="118">SUM(O82:Q82)</f>
        <v>0</v>
      </c>
      <c r="S82" s="12"/>
      <c r="T82" s="10"/>
      <c r="U82" s="77">
        <f t="shared" ref="U82:U86" si="119">SUM(S82:T82)</f>
        <v>0</v>
      </c>
      <c r="V82" s="10"/>
      <c r="W82" s="10"/>
      <c r="X82" s="99">
        <f t="shared" si="113"/>
        <v>0</v>
      </c>
      <c r="Y82" s="12"/>
      <c r="Z82" s="10"/>
      <c r="AA82" s="77">
        <f t="shared" si="114"/>
        <v>0</v>
      </c>
      <c r="AB82" s="12"/>
      <c r="AC82" s="10"/>
      <c r="AD82" s="99">
        <f t="shared" si="115"/>
        <v>0</v>
      </c>
      <c r="AE82" s="17"/>
      <c r="AF82" s="103">
        <f t="shared" ref="AF82:AF85" si="120">SUM(AD82,AA82,X82,U82,R82,N82,J82,AE82)</f>
        <v>0</v>
      </c>
      <c r="AG82" s="123" t="str">
        <f>IF(('調査票１～12'!AC42)&lt;&gt;('調査票１～12'!AF82),"表１のセル「AC42」と合いません",IF(('調査票１～12'!AC42)=('調査票１～12'!AF82),"  "))</f>
        <v xml:space="preserve">  </v>
      </c>
      <c r="AH82" s="42"/>
      <c r="AJ82" s="38"/>
    </row>
    <row r="83" spans="1:36" ht="27" customHeight="1">
      <c r="A83" s="446"/>
      <c r="B83" s="448" t="str">
        <f>F43</f>
        <v>３．CO2利活用装置</v>
      </c>
      <c r="C83" s="449"/>
      <c r="D83" s="450"/>
      <c r="E83" s="164"/>
      <c r="F83" s="10"/>
      <c r="G83" s="10"/>
      <c r="H83" s="10"/>
      <c r="I83" s="10"/>
      <c r="J83" s="99">
        <f t="shared" si="116"/>
        <v>0</v>
      </c>
      <c r="K83" s="12"/>
      <c r="L83" s="10"/>
      <c r="M83" s="10"/>
      <c r="N83" s="77">
        <f t="shared" si="117"/>
        <v>0</v>
      </c>
      <c r="O83" s="10"/>
      <c r="P83" s="10"/>
      <c r="Q83" s="10"/>
      <c r="R83" s="99">
        <f t="shared" si="118"/>
        <v>0</v>
      </c>
      <c r="S83" s="12"/>
      <c r="T83" s="10"/>
      <c r="U83" s="77">
        <f t="shared" si="119"/>
        <v>0</v>
      </c>
      <c r="V83" s="10"/>
      <c r="W83" s="10"/>
      <c r="X83" s="99">
        <f t="shared" si="113"/>
        <v>0</v>
      </c>
      <c r="Y83" s="12"/>
      <c r="Z83" s="10"/>
      <c r="AA83" s="77">
        <f t="shared" si="114"/>
        <v>0</v>
      </c>
      <c r="AB83" s="12"/>
      <c r="AC83" s="10"/>
      <c r="AD83" s="99">
        <f t="shared" si="115"/>
        <v>0</v>
      </c>
      <c r="AE83" s="17"/>
      <c r="AF83" s="103">
        <f t="shared" si="120"/>
        <v>0</v>
      </c>
      <c r="AG83" s="123" t="str">
        <f>IF(('調査票１～12'!AC43)&lt;&gt;('調査票１～12'!AF83),"表１のセル「AC43」と合いません",IF(('調査票１～12'!AC43)=('調査票１～12'!AF83),"  "))</f>
        <v xml:space="preserve">  </v>
      </c>
      <c r="AH83" s="42"/>
      <c r="AJ83" s="38"/>
    </row>
    <row r="84" spans="1:36" ht="27" customHeight="1">
      <c r="A84" s="446"/>
      <c r="B84" s="339" t="str">
        <f t="shared" ref="B84:B86" si="121">F44</f>
        <v>４．その他の二酸化炭素の回収・貯留・利活用装置</v>
      </c>
      <c r="C84" s="340"/>
      <c r="D84" s="341"/>
      <c r="E84" s="164"/>
      <c r="F84" s="10"/>
      <c r="G84" s="10"/>
      <c r="H84" s="10"/>
      <c r="I84" s="10"/>
      <c r="J84" s="99">
        <f t="shared" ref="J84" si="122">SUM(E84:I84)</f>
        <v>0</v>
      </c>
      <c r="K84" s="12"/>
      <c r="L84" s="10"/>
      <c r="M84" s="10"/>
      <c r="N84" s="77">
        <f t="shared" ref="N84" si="123">SUM(K84:M84)</f>
        <v>0</v>
      </c>
      <c r="O84" s="10"/>
      <c r="P84" s="10"/>
      <c r="Q84" s="10"/>
      <c r="R84" s="99">
        <f t="shared" ref="R84" si="124">SUM(O84:Q84)</f>
        <v>0</v>
      </c>
      <c r="S84" s="12"/>
      <c r="T84" s="10"/>
      <c r="U84" s="77">
        <f t="shared" ref="U84" si="125">SUM(S84:T84)</f>
        <v>0</v>
      </c>
      <c r="V84" s="10"/>
      <c r="W84" s="10"/>
      <c r="X84" s="99">
        <f t="shared" ref="X84" si="126">SUM(V84:W84)</f>
        <v>0</v>
      </c>
      <c r="Y84" s="12"/>
      <c r="Z84" s="10"/>
      <c r="AA84" s="77">
        <f t="shared" ref="AA84" si="127">SUM(Y84:Z84)</f>
        <v>0</v>
      </c>
      <c r="AB84" s="12"/>
      <c r="AC84" s="10"/>
      <c r="AD84" s="99">
        <f t="shared" ref="AD84" si="128">SUM(AB84:AC84)</f>
        <v>0</v>
      </c>
      <c r="AE84" s="17"/>
      <c r="AF84" s="103">
        <f t="shared" ref="AF84" si="129">SUM(AD84,AA84,X84,U84,R84,N84,J84,AE84)</f>
        <v>0</v>
      </c>
      <c r="AG84" s="123" t="str">
        <f>IF(('調査票１～12'!AC44)&lt;&gt;('調査票１～12'!AF84),"表１のセル「AC44」と合いません",IF(('調査票１～12'!AC44)=('調査票１～12'!AF84),"  "))</f>
        <v xml:space="preserve">  </v>
      </c>
      <c r="AH84" s="42"/>
      <c r="AJ84" s="38"/>
    </row>
    <row r="85" spans="1:36" ht="27" customHeight="1">
      <c r="A85" s="446"/>
      <c r="B85" s="339" t="str">
        <f t="shared" si="121"/>
        <v>５．１～４に付属する機械その他の設備</v>
      </c>
      <c r="C85" s="340"/>
      <c r="D85" s="341"/>
      <c r="E85" s="164"/>
      <c r="F85" s="10"/>
      <c r="G85" s="10"/>
      <c r="H85" s="10"/>
      <c r="I85" s="10"/>
      <c r="J85" s="99">
        <f t="shared" si="116"/>
        <v>0</v>
      </c>
      <c r="K85" s="12"/>
      <c r="L85" s="10"/>
      <c r="M85" s="10"/>
      <c r="N85" s="77">
        <f t="shared" si="117"/>
        <v>0</v>
      </c>
      <c r="O85" s="10"/>
      <c r="P85" s="10"/>
      <c r="Q85" s="10"/>
      <c r="R85" s="99">
        <f t="shared" si="118"/>
        <v>0</v>
      </c>
      <c r="S85" s="12"/>
      <c r="T85" s="10"/>
      <c r="U85" s="77">
        <f t="shared" si="119"/>
        <v>0</v>
      </c>
      <c r="V85" s="10"/>
      <c r="W85" s="10"/>
      <c r="X85" s="99">
        <f t="shared" si="113"/>
        <v>0</v>
      </c>
      <c r="Y85" s="12"/>
      <c r="Z85" s="10"/>
      <c r="AA85" s="77">
        <f t="shared" si="114"/>
        <v>0</v>
      </c>
      <c r="AB85" s="12"/>
      <c r="AC85" s="10"/>
      <c r="AD85" s="99">
        <f t="shared" si="115"/>
        <v>0</v>
      </c>
      <c r="AE85" s="17"/>
      <c r="AF85" s="103">
        <f t="shared" si="120"/>
        <v>0</v>
      </c>
      <c r="AG85" s="123" t="str">
        <f>IF(('調査票１～12'!AC45)&lt;&gt;('調査票１～12'!AF85),"表１のセル「AC45」と合いません",IF(('調査票１～12'!AC45)=('調査票１～12'!AF85),"  "))</f>
        <v xml:space="preserve">  </v>
      </c>
      <c r="AH85" s="42"/>
      <c r="AJ85" s="38"/>
    </row>
    <row r="86" spans="1:36" ht="27" customHeight="1" thickBot="1">
      <c r="A86" s="447"/>
      <c r="B86" s="471" t="str">
        <f t="shared" si="121"/>
        <v>小　　　　　計</v>
      </c>
      <c r="C86" s="472"/>
      <c r="D86" s="473"/>
      <c r="E86" s="152">
        <f>SUM(E81:E85)</f>
        <v>0</v>
      </c>
      <c r="F86" s="149">
        <f>SUM(F81:F85)</f>
        <v>0</v>
      </c>
      <c r="G86" s="149">
        <f>SUM(G81:G85)</f>
        <v>0</v>
      </c>
      <c r="H86" s="149">
        <f>SUM(H81:H85)</f>
        <v>0</v>
      </c>
      <c r="I86" s="149">
        <f>SUM(I81:I85)</f>
        <v>0</v>
      </c>
      <c r="J86" s="150">
        <f t="shared" si="116"/>
        <v>0</v>
      </c>
      <c r="K86" s="151">
        <f>SUM(K81:K85)</f>
        <v>0</v>
      </c>
      <c r="L86" s="149">
        <f>SUM(L81:L85)</f>
        <v>0</v>
      </c>
      <c r="M86" s="152">
        <f>SUM(M81:M85)</f>
        <v>0</v>
      </c>
      <c r="N86" s="154">
        <f t="shared" si="117"/>
        <v>0</v>
      </c>
      <c r="O86" s="152">
        <f>SUM(O81:O85)</f>
        <v>0</v>
      </c>
      <c r="P86" s="152">
        <f>SUM(P81:P85)</f>
        <v>0</v>
      </c>
      <c r="Q86" s="152">
        <f>SUM(Q81:Q85)</f>
        <v>0</v>
      </c>
      <c r="R86" s="150">
        <f t="shared" si="118"/>
        <v>0</v>
      </c>
      <c r="S86" s="151">
        <f>SUM(S81:S85)</f>
        <v>0</v>
      </c>
      <c r="T86" s="149">
        <f>SUM(T81:T85)</f>
        <v>0</v>
      </c>
      <c r="U86" s="154">
        <f t="shared" si="119"/>
        <v>0</v>
      </c>
      <c r="V86" s="152">
        <f>SUM(V81:V85)</f>
        <v>0</v>
      </c>
      <c r="W86" s="149">
        <f>SUM(W81:W85)</f>
        <v>0</v>
      </c>
      <c r="X86" s="150">
        <f t="shared" si="113"/>
        <v>0</v>
      </c>
      <c r="Y86" s="151">
        <f>SUM(Y81:Y85)</f>
        <v>0</v>
      </c>
      <c r="Z86" s="149">
        <f>SUM(Z81:Z85)</f>
        <v>0</v>
      </c>
      <c r="AA86" s="154">
        <f t="shared" si="114"/>
        <v>0</v>
      </c>
      <c r="AB86" s="151">
        <f>SUM(AB81:AB85)</f>
        <v>0</v>
      </c>
      <c r="AC86" s="149">
        <f>SUM(AC81:AC85)</f>
        <v>0</v>
      </c>
      <c r="AD86" s="150">
        <f t="shared" si="115"/>
        <v>0</v>
      </c>
      <c r="AE86" s="161">
        <f>SUM(AE81:AE85)</f>
        <v>0</v>
      </c>
      <c r="AF86" s="162">
        <f>SUM(AD86,AA86,X86,U86,R86,N86,J86,AE86)</f>
        <v>0</v>
      </c>
      <c r="AG86" s="123" t="str">
        <f>IF(('調査票１～12'!AC46)&lt;&gt;('調査票１～12'!AF86),"表１のセル「AC46」と合いません",IF(('調査票１～12'!AC46)=('調査票１～12'!AF86),"  "))</f>
        <v xml:space="preserve">  </v>
      </c>
      <c r="AH86" s="42"/>
      <c r="AJ86" s="38"/>
    </row>
    <row r="87" spans="1:36">
      <c r="A87" s="40" t="s">
        <v>162</v>
      </c>
      <c r="AJ87" s="38"/>
    </row>
    <row r="88" spans="1:36">
      <c r="AJ88" s="38"/>
    </row>
    <row r="89" spans="1:36">
      <c r="B89" s="44"/>
      <c r="C89" s="44"/>
      <c r="D89" s="44"/>
      <c r="E89" s="44"/>
      <c r="F89" s="44"/>
      <c r="G89" s="44"/>
      <c r="H89" s="44"/>
      <c r="I89" s="44"/>
      <c r="J89" s="44"/>
      <c r="AH89" s="58">
        <v>0.75</v>
      </c>
      <c r="AJ89" s="38"/>
    </row>
    <row r="90" spans="1:36">
      <c r="B90" s="57" t="str">
        <f>IF(F7="","",F7)</f>
        <v/>
      </c>
      <c r="AJ90" s="38"/>
    </row>
    <row r="91" spans="1:36">
      <c r="AJ91" s="38"/>
    </row>
    <row r="92" spans="1:36">
      <c r="AJ92" s="38"/>
    </row>
    <row r="93" spans="1:36">
      <c r="B93" s="39" t="s">
        <v>188</v>
      </c>
      <c r="C93" s="39"/>
      <c r="D93" s="39"/>
      <c r="E93" s="39"/>
      <c r="F93" s="39"/>
      <c r="G93" s="39"/>
      <c r="H93" s="39"/>
      <c r="I93" s="39"/>
      <c r="J93" s="39"/>
      <c r="K93" s="39"/>
      <c r="S93" s="40" t="s">
        <v>118</v>
      </c>
      <c r="AJ93" s="38"/>
    </row>
    <row r="94" spans="1:36">
      <c r="B94" s="39"/>
      <c r="C94" s="39"/>
      <c r="D94" s="39"/>
      <c r="E94" s="39"/>
      <c r="F94" s="39"/>
      <c r="G94" s="39"/>
      <c r="H94" s="39"/>
      <c r="I94" s="39"/>
      <c r="J94" s="39"/>
      <c r="K94" s="39"/>
      <c r="S94" s="59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60"/>
      <c r="AJ94" s="38"/>
    </row>
    <row r="95" spans="1:36" ht="16.5" customHeight="1">
      <c r="B95" s="39"/>
      <c r="C95" s="39"/>
      <c r="D95" s="51"/>
      <c r="E95" s="51"/>
      <c r="F95" s="51"/>
      <c r="G95" s="51"/>
      <c r="H95" s="51"/>
      <c r="I95" s="51"/>
      <c r="J95" s="61"/>
      <c r="K95" s="62" t="s">
        <v>4</v>
      </c>
      <c r="L95" s="122" t="e">
        <f>AD40/J95</f>
        <v>#DIV/0!</v>
      </c>
      <c r="M95" s="122" t="e">
        <f>IF(L95&lt;0.2,1,0)</f>
        <v>#DIV/0!</v>
      </c>
      <c r="N95" s="122" t="e">
        <f>IF(AND(L95&gt;=0.2,L95&lt;0.4),1,0)</f>
        <v>#DIV/0!</v>
      </c>
      <c r="O95" s="122" t="e">
        <f>IF(AND(L95&gt;=0.4,L95&lt;0.6),1,0)</f>
        <v>#DIV/0!</v>
      </c>
      <c r="P95" s="122" t="e">
        <f>IF(AND(L95&gt;=0.6,L95&lt;0.8),1,0)</f>
        <v>#DIV/0!</v>
      </c>
      <c r="Q95" s="122" t="e">
        <f>IF(L95&gt;=0.8,1,0)</f>
        <v>#DIV/0!</v>
      </c>
      <c r="S95" s="265" t="s">
        <v>78</v>
      </c>
      <c r="T95" s="266"/>
      <c r="U95" s="266"/>
      <c r="V95" s="266"/>
      <c r="W95" s="266"/>
      <c r="X95" s="266"/>
      <c r="Y95" s="266"/>
      <c r="Z95" s="266"/>
      <c r="AA95" s="266"/>
      <c r="AD95" s="63"/>
      <c r="AJ95" s="38"/>
    </row>
    <row r="96" spans="1:36">
      <c r="J96" s="47"/>
      <c r="S96" s="267" t="s">
        <v>79</v>
      </c>
      <c r="T96" s="268"/>
      <c r="U96" s="268"/>
      <c r="V96" s="268"/>
      <c r="W96" s="268"/>
      <c r="X96" s="268"/>
      <c r="Y96" s="268"/>
      <c r="Z96" s="268"/>
      <c r="AA96" s="269"/>
      <c r="AB96" s="52"/>
      <c r="AC96" s="64" t="s">
        <v>63</v>
      </c>
      <c r="AD96" s="63"/>
      <c r="AJ96" s="38"/>
    </row>
    <row r="97" spans="1:36">
      <c r="S97" s="65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66"/>
      <c r="AJ97" s="38"/>
    </row>
    <row r="98" spans="1:36">
      <c r="AJ98" s="38"/>
    </row>
    <row r="99" spans="1:36">
      <c r="B99" s="64" t="s">
        <v>164</v>
      </c>
      <c r="AJ99" s="38"/>
    </row>
    <row r="100" spans="1:36">
      <c r="B100" s="40" t="s">
        <v>171</v>
      </c>
      <c r="S100" s="40" t="s">
        <v>119</v>
      </c>
      <c r="AJ100" s="38"/>
    </row>
    <row r="101" spans="1:36">
      <c r="A101" s="501" t="s">
        <v>150</v>
      </c>
      <c r="B101" s="502"/>
      <c r="C101" s="279" t="s">
        <v>86</v>
      </c>
      <c r="D101" s="479"/>
      <c r="E101" s="279" t="s">
        <v>87</v>
      </c>
      <c r="F101" s="479"/>
      <c r="G101" s="279" t="s">
        <v>88</v>
      </c>
      <c r="H101" s="479"/>
      <c r="I101" s="279" t="s">
        <v>89</v>
      </c>
      <c r="J101" s="479"/>
      <c r="K101" s="279" t="s">
        <v>90</v>
      </c>
      <c r="L101" s="485"/>
      <c r="M101" s="478" t="s">
        <v>52</v>
      </c>
      <c r="N101" s="479"/>
      <c r="S101" s="59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60"/>
      <c r="AJ101" s="38"/>
    </row>
    <row r="102" spans="1:36" ht="24" customHeight="1" thickBot="1">
      <c r="A102" s="503"/>
      <c r="B102" s="504"/>
      <c r="C102" s="111" t="s">
        <v>53</v>
      </c>
      <c r="D102" s="111" t="s">
        <v>54</v>
      </c>
      <c r="E102" s="111" t="s">
        <v>53</v>
      </c>
      <c r="F102" s="111" t="s">
        <v>54</v>
      </c>
      <c r="G102" s="111" t="s">
        <v>53</v>
      </c>
      <c r="H102" s="111" t="s">
        <v>54</v>
      </c>
      <c r="I102" s="111" t="s">
        <v>53</v>
      </c>
      <c r="J102" s="111" t="s">
        <v>54</v>
      </c>
      <c r="K102" s="111" t="s">
        <v>53</v>
      </c>
      <c r="L102" s="117" t="s">
        <v>54</v>
      </c>
      <c r="M102" s="172" t="s">
        <v>53</v>
      </c>
      <c r="N102" s="173" t="s">
        <v>54</v>
      </c>
      <c r="S102" s="265" t="s">
        <v>80</v>
      </c>
      <c r="T102" s="266"/>
      <c r="U102" s="266"/>
      <c r="V102" s="266"/>
      <c r="W102" s="266"/>
      <c r="X102" s="266"/>
      <c r="Y102" s="266"/>
      <c r="Z102" s="266"/>
      <c r="AA102" s="266"/>
      <c r="AD102" s="63"/>
      <c r="AJ102" s="38"/>
    </row>
    <row r="103" spans="1:36" ht="24.75" customHeight="1" thickTop="1">
      <c r="A103" s="333" t="s">
        <v>156</v>
      </c>
      <c r="B103" s="333"/>
      <c r="C103" s="18"/>
      <c r="D103" s="18"/>
      <c r="E103" s="18"/>
      <c r="F103" s="18"/>
      <c r="G103" s="18"/>
      <c r="H103" s="18"/>
      <c r="I103" s="18"/>
      <c r="J103" s="18"/>
      <c r="K103" s="18"/>
      <c r="L103" s="15"/>
      <c r="M103" s="7">
        <f>SUM(C103,E103,G103,I103,K103)</f>
        <v>0</v>
      </c>
      <c r="N103" s="85">
        <f>SUM(D103,F103,H103,J103,L103)</f>
        <v>0</v>
      </c>
      <c r="O103" s="197" t="str">
        <f>IF(('調査票１～12'!AD17)&lt;&gt;('調査票１～12'!N103),"表１のセル「AD17」と合いません",IF(('調査票１～12'!AD17)=('調査票１～12'!N103),"  "))</f>
        <v xml:space="preserve">  </v>
      </c>
      <c r="S103" s="265" t="s">
        <v>81</v>
      </c>
      <c r="T103" s="266"/>
      <c r="U103" s="266"/>
      <c r="V103" s="266"/>
      <c r="W103" s="266"/>
      <c r="X103" s="266"/>
      <c r="Y103" s="266"/>
      <c r="Z103" s="266"/>
      <c r="AA103" s="270"/>
      <c r="AB103" s="52"/>
      <c r="AC103" s="40" t="s">
        <v>63</v>
      </c>
      <c r="AD103" s="63"/>
      <c r="AJ103" s="38"/>
    </row>
    <row r="104" spans="1:36" ht="24" customHeight="1">
      <c r="A104" s="480" t="s">
        <v>165</v>
      </c>
      <c r="B104" s="480"/>
      <c r="C104" s="9"/>
      <c r="D104" s="9"/>
      <c r="E104" s="9"/>
      <c r="F104" s="9"/>
      <c r="G104" s="9"/>
      <c r="H104" s="9"/>
      <c r="I104" s="9"/>
      <c r="J104" s="9"/>
      <c r="K104" s="9"/>
      <c r="L104" s="182"/>
      <c r="M104" s="1">
        <f>SUM(C104,E104,G104,I104,K104)</f>
        <v>0</v>
      </c>
      <c r="N104" s="171">
        <f>SUM(D104,F104,H104,J104,L104)</f>
        <v>0</v>
      </c>
      <c r="O104" s="197" t="str">
        <f>IF(('調査票１～12'!AD18)&lt;&gt;('調査票１～12'!N104),"表１のセル「AD18」と合いません",IF(('調査票１～12'!AD18)=('調査票１～12'!N104),"  "))</f>
        <v xml:space="preserve">  </v>
      </c>
      <c r="S104" s="65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66"/>
      <c r="AJ104" s="38"/>
    </row>
    <row r="105" spans="1:36" ht="14.25">
      <c r="A105" s="57"/>
      <c r="B105" s="57"/>
      <c r="C105" s="120"/>
      <c r="D105" s="120">
        <f>IF(D103&gt;0,1,0)</f>
        <v>0</v>
      </c>
      <c r="E105" s="120"/>
      <c r="F105" s="120">
        <f>IF(F103&gt;0,1,0)</f>
        <v>0</v>
      </c>
      <c r="G105" s="120"/>
      <c r="H105" s="120">
        <f>IF(H103&gt;0,1,0)</f>
        <v>0</v>
      </c>
      <c r="I105" s="120"/>
      <c r="J105" s="120">
        <f>IF(J103&gt;0,1,0)</f>
        <v>0</v>
      </c>
      <c r="K105" s="120"/>
      <c r="L105" s="120">
        <f>IF(L103&gt;0,1,0)</f>
        <v>0</v>
      </c>
      <c r="M105" s="120"/>
      <c r="N105" s="121">
        <f>IF(N103&gt;0,1,0)</f>
        <v>0</v>
      </c>
      <c r="O105" s="57"/>
      <c r="P105" s="57"/>
      <c r="Q105" s="57"/>
      <c r="R105" s="57"/>
      <c r="AJ105" s="38"/>
    </row>
    <row r="106" spans="1:36">
      <c r="A106" s="57"/>
      <c r="B106" s="57"/>
      <c r="C106" s="431" t="str">
        <f>IF(SUM(D103,F103,H103,J103,L103)=INT(SUM(D103,F103,H103,J103,L103)),"","整数を入力して下さい")</f>
        <v/>
      </c>
      <c r="D106" s="431"/>
      <c r="E106" s="431"/>
      <c r="F106" s="431"/>
      <c r="G106" s="431"/>
      <c r="H106" s="431"/>
      <c r="I106" s="431"/>
      <c r="J106" s="431"/>
      <c r="K106" s="431"/>
      <c r="L106" s="431"/>
      <c r="M106" s="57"/>
      <c r="N106" s="57"/>
      <c r="O106" s="57"/>
      <c r="P106" s="57"/>
      <c r="Q106" s="57"/>
      <c r="R106" s="57"/>
      <c r="AJ106" s="38"/>
    </row>
    <row r="107" spans="1:36">
      <c r="A107" s="57"/>
      <c r="B107" s="57"/>
      <c r="C107" s="120"/>
      <c r="D107" s="120">
        <f>IF(D104&gt;0,1,0)</f>
        <v>0</v>
      </c>
      <c r="E107" s="120"/>
      <c r="F107" s="120">
        <f>IF(F104&gt;0,1,0)</f>
        <v>0</v>
      </c>
      <c r="G107" s="120"/>
      <c r="H107" s="120">
        <f>IF(H104&gt;0,1,0)</f>
        <v>0</v>
      </c>
      <c r="I107" s="120"/>
      <c r="J107" s="120">
        <f>IF(J104&gt;0,1,0)</f>
        <v>0</v>
      </c>
      <c r="K107" s="120"/>
      <c r="L107" s="120">
        <f>IF(L104&gt;0,1,0)</f>
        <v>0</v>
      </c>
      <c r="M107" s="120"/>
      <c r="N107" s="120">
        <f>IF(N104&gt;0,1,0)</f>
        <v>0</v>
      </c>
      <c r="O107" s="57"/>
      <c r="P107" s="57"/>
      <c r="Q107" s="57"/>
      <c r="R107" s="57"/>
      <c r="S107" s="40" t="s">
        <v>189</v>
      </c>
      <c r="AJ107" s="38"/>
    </row>
    <row r="108" spans="1:36" ht="15.75" customHeight="1">
      <c r="A108" s="57"/>
      <c r="B108" s="57"/>
      <c r="C108" s="431" t="str">
        <f>IF(SUM(D104,F104,H104,J104,L104)=INT(SUM(D104,F104,H104,J104,L104)),"","整数を入力して下さい")</f>
        <v/>
      </c>
      <c r="D108" s="431"/>
      <c r="E108" s="431"/>
      <c r="F108" s="431"/>
      <c r="G108" s="431"/>
      <c r="H108" s="431"/>
      <c r="I108" s="431"/>
      <c r="J108" s="431"/>
      <c r="K108" s="431"/>
      <c r="L108" s="431"/>
      <c r="M108" s="57"/>
      <c r="N108" s="57"/>
      <c r="O108" s="57"/>
      <c r="P108" s="57"/>
      <c r="Q108" s="57"/>
      <c r="R108" s="57"/>
      <c r="S108" s="223" t="s">
        <v>83</v>
      </c>
      <c r="T108" s="224"/>
      <c r="U108" s="224"/>
      <c r="V108" s="224"/>
      <c r="W108" s="225"/>
      <c r="X108" s="125" t="s">
        <v>85</v>
      </c>
      <c r="Y108" s="125" t="s">
        <v>48</v>
      </c>
      <c r="Z108" s="192" t="s">
        <v>50</v>
      </c>
      <c r="AA108" s="69" t="s">
        <v>52</v>
      </c>
      <c r="AJ108" s="38"/>
    </row>
    <row r="109" spans="1:36" ht="24" customHeight="1">
      <c r="B109" s="264" t="s">
        <v>157</v>
      </c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S109" s="226" t="s">
        <v>82</v>
      </c>
      <c r="T109" s="227"/>
      <c r="U109" s="227"/>
      <c r="V109" s="227"/>
      <c r="W109" s="228"/>
      <c r="X109" s="9"/>
      <c r="Y109" s="9"/>
      <c r="Z109" s="189"/>
      <c r="AA109" s="106">
        <f>SUM(X109:Z109)</f>
        <v>0</v>
      </c>
      <c r="AJ109" s="38"/>
    </row>
    <row r="110" spans="1:36" ht="24" customHeight="1">
      <c r="B110" s="443" t="s">
        <v>91</v>
      </c>
      <c r="C110" s="443"/>
      <c r="D110" s="222" t="s">
        <v>92</v>
      </c>
      <c r="E110" s="222"/>
      <c r="F110" s="222" t="s">
        <v>55</v>
      </c>
      <c r="G110" s="279"/>
      <c r="H110" s="280" t="s">
        <v>52</v>
      </c>
      <c r="I110" s="222"/>
      <c r="J110" s="195" t="str">
        <f>IF(('調査票１～12'!AD22)&lt;&gt;('調査票１～12'!I112),"表１のセル「AD21」と合いません",IF(('調査票１～12'!AD22)=('調査票１～12'!I112),"  "))</f>
        <v xml:space="preserve">  </v>
      </c>
      <c r="K110" s="38"/>
      <c r="L110" s="38"/>
      <c r="M110" s="38"/>
      <c r="N110" s="38"/>
      <c r="O110" s="38"/>
      <c r="P110" s="38"/>
      <c r="Q110" s="38"/>
      <c r="S110" s="258" t="s">
        <v>84</v>
      </c>
      <c r="T110" s="259"/>
      <c r="U110" s="259"/>
      <c r="V110" s="259"/>
      <c r="W110" s="260"/>
      <c r="X110" s="10"/>
      <c r="Y110" s="10"/>
      <c r="Z110" s="13"/>
      <c r="AA110" s="106">
        <f t="shared" ref="AA110:AA112" si="130">SUM(X110:Z110)</f>
        <v>0</v>
      </c>
      <c r="AJ110" s="38"/>
    </row>
    <row r="111" spans="1:36" ht="24" customHeight="1" thickBot="1">
      <c r="B111" s="111" t="s">
        <v>53</v>
      </c>
      <c r="C111" s="111" t="s">
        <v>54</v>
      </c>
      <c r="D111" s="111" t="s">
        <v>53</v>
      </c>
      <c r="E111" s="111" t="s">
        <v>54</v>
      </c>
      <c r="F111" s="111" t="s">
        <v>53</v>
      </c>
      <c r="G111" s="117" t="s">
        <v>54</v>
      </c>
      <c r="H111" s="172" t="s">
        <v>53</v>
      </c>
      <c r="I111" s="173" t="s">
        <v>54</v>
      </c>
      <c r="J111" s="38"/>
      <c r="K111" s="38"/>
      <c r="L111" s="38"/>
      <c r="M111" s="38"/>
      <c r="N111" s="38"/>
      <c r="O111" s="38"/>
      <c r="P111" s="38"/>
      <c r="Q111" s="38"/>
      <c r="S111" s="258" t="s">
        <v>122</v>
      </c>
      <c r="T111" s="259"/>
      <c r="U111" s="259"/>
      <c r="V111" s="259"/>
      <c r="W111" s="260"/>
      <c r="X111" s="10"/>
      <c r="Y111" s="10"/>
      <c r="Z111" s="13"/>
      <c r="AA111" s="106">
        <f t="shared" si="130"/>
        <v>0</v>
      </c>
      <c r="AJ111" s="38"/>
    </row>
    <row r="112" spans="1:36" ht="24" customHeight="1" thickTop="1" thickBot="1">
      <c r="B112" s="18"/>
      <c r="C112" s="18"/>
      <c r="D112" s="18"/>
      <c r="E112" s="18"/>
      <c r="F112" s="18"/>
      <c r="G112" s="18"/>
      <c r="H112" s="1">
        <f>SUM(B112,D112,F112)</f>
        <v>0</v>
      </c>
      <c r="I112" s="171">
        <f>SUM(C112,E112,G112)</f>
        <v>0</v>
      </c>
      <c r="J112" s="197" t="str">
        <f>IF(('調査票１～12'!AD22)&lt;&gt;('調査票１～12'!I112),"表１のセル「AD22」と合いません",IF(('調査票１～12'!AD22)=('調査票１～12'!I112),"  "))</f>
        <v xml:space="preserve">  </v>
      </c>
      <c r="K112" s="38"/>
      <c r="L112" s="38"/>
      <c r="M112" s="38"/>
      <c r="N112" s="38"/>
      <c r="O112" s="38"/>
      <c r="P112" s="38"/>
      <c r="Q112" s="38"/>
      <c r="S112" s="261" t="s">
        <v>143</v>
      </c>
      <c r="T112" s="262"/>
      <c r="U112" s="262"/>
      <c r="V112" s="262"/>
      <c r="W112" s="263"/>
      <c r="X112" s="24"/>
      <c r="Y112" s="24"/>
      <c r="Z112" s="25"/>
      <c r="AA112" s="183">
        <f t="shared" si="130"/>
        <v>0</v>
      </c>
      <c r="AJ112" s="38"/>
    </row>
    <row r="113" spans="1:36" ht="24" customHeight="1" thickTop="1">
      <c r="A113" s="57"/>
      <c r="B113" s="120"/>
      <c r="C113" s="120">
        <f>IF(C112&gt;0,1,0)</f>
        <v>0</v>
      </c>
      <c r="D113" s="120"/>
      <c r="E113" s="120">
        <f>IF(E112&gt;0,1,0)</f>
        <v>0</v>
      </c>
      <c r="F113" s="120"/>
      <c r="G113" s="120">
        <f>IF(G112&gt;0,1,0)</f>
        <v>0</v>
      </c>
      <c r="H113" s="120"/>
      <c r="I113" s="121">
        <f>IF(I112&gt;0,1,0)</f>
        <v>0</v>
      </c>
      <c r="J113" s="122"/>
      <c r="K113" s="122"/>
      <c r="L113" s="122"/>
      <c r="M113" s="122"/>
      <c r="N113" s="122"/>
      <c r="O113" s="122"/>
      <c r="P113" s="122"/>
      <c r="Q113" s="122"/>
      <c r="R113" s="57"/>
      <c r="S113" s="219" t="s">
        <v>148</v>
      </c>
      <c r="T113" s="220"/>
      <c r="U113" s="220"/>
      <c r="V113" s="220"/>
      <c r="W113" s="221"/>
      <c r="X113" s="18"/>
      <c r="Y113" s="18"/>
      <c r="Z113" s="19"/>
      <c r="AA113" s="107">
        <f t="shared" ref="AA113" si="131">SUM(X113:Z113)</f>
        <v>0</v>
      </c>
      <c r="AJ113" s="38"/>
    </row>
    <row r="114" spans="1:36" ht="24" customHeight="1">
      <c r="A114" s="57"/>
      <c r="B114" s="311" t="str">
        <f>IF(SUM(C115,E115,G115)=INT(SUM(C115,E115,G115)),"","整数を入力して下さい")</f>
        <v/>
      </c>
      <c r="C114" s="311"/>
      <c r="D114" s="311"/>
      <c r="E114" s="311"/>
      <c r="F114" s="311"/>
      <c r="G114" s="311"/>
      <c r="H114" s="57"/>
      <c r="I114" s="57"/>
      <c r="J114" s="122"/>
      <c r="K114" s="122"/>
      <c r="L114" s="122"/>
      <c r="M114" s="122"/>
      <c r="N114" s="122"/>
      <c r="O114" s="122"/>
      <c r="P114" s="122"/>
      <c r="Q114" s="122"/>
      <c r="R114" s="57"/>
      <c r="S114" s="432" t="s">
        <v>161</v>
      </c>
      <c r="T114" s="432"/>
      <c r="U114" s="432"/>
      <c r="V114" s="432"/>
      <c r="W114" s="432"/>
      <c r="X114" s="432"/>
      <c r="Y114" s="432"/>
      <c r="Z114" s="432"/>
      <c r="AA114" s="432"/>
      <c r="AB114" s="184"/>
      <c r="AC114" s="184"/>
      <c r="AD114" s="184"/>
      <c r="AJ114" s="38"/>
    </row>
    <row r="115" spans="1:36" ht="17.25" customHeight="1">
      <c r="A115" s="57"/>
      <c r="B115" s="311"/>
      <c r="C115" s="311"/>
      <c r="D115" s="311"/>
      <c r="E115" s="311"/>
      <c r="F115" s="311"/>
      <c r="G115" s="311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AJ115" s="38"/>
    </row>
    <row r="116" spans="1:36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AJ116" s="38"/>
    </row>
    <row r="117" spans="1:36">
      <c r="B117" s="312" t="s">
        <v>134</v>
      </c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S117" s="264" t="s">
        <v>159</v>
      </c>
      <c r="T117" s="264"/>
      <c r="U117" s="264"/>
      <c r="V117" s="264"/>
      <c r="W117" s="264"/>
      <c r="X117" s="264"/>
      <c r="Y117" s="264"/>
      <c r="Z117" s="264"/>
      <c r="AA117" s="264"/>
      <c r="AB117" s="264"/>
      <c r="AC117" s="264"/>
      <c r="AD117" s="264"/>
      <c r="AE117" s="264"/>
      <c r="AF117" s="264"/>
      <c r="AG117" s="264"/>
      <c r="AJ117" s="38"/>
    </row>
    <row r="118" spans="1:36" ht="15" customHeight="1">
      <c r="B118" s="434" t="s">
        <v>97</v>
      </c>
      <c r="C118" s="435"/>
      <c r="D118" s="435"/>
      <c r="E118" s="435"/>
      <c r="F118" s="435"/>
      <c r="G118" s="435"/>
      <c r="H118" s="435"/>
      <c r="I118" s="435"/>
      <c r="J118" s="435"/>
      <c r="K118" s="435"/>
      <c r="L118" s="436"/>
      <c r="M118" s="257" t="s">
        <v>98</v>
      </c>
      <c r="N118" s="257"/>
      <c r="O118" s="235"/>
      <c r="P118" s="277" t="s">
        <v>52</v>
      </c>
      <c r="S118" s="235" t="s">
        <v>83</v>
      </c>
      <c r="T118" s="236"/>
      <c r="U118" s="236"/>
      <c r="V118" s="236"/>
      <c r="W118" s="236"/>
      <c r="X118" s="237"/>
      <c r="Y118" s="126" t="s">
        <v>102</v>
      </c>
      <c r="Z118" s="126" t="s">
        <v>103</v>
      </c>
      <c r="AA118" s="241" t="s">
        <v>147</v>
      </c>
      <c r="AB118" s="242"/>
      <c r="AC118" s="242"/>
      <c r="AD118" s="242"/>
      <c r="AE118" s="242"/>
      <c r="AF118" s="243"/>
      <c r="AJ118" s="38"/>
    </row>
    <row r="119" spans="1:36" ht="24" customHeight="1">
      <c r="B119" s="437"/>
      <c r="C119" s="438"/>
      <c r="D119" s="438"/>
      <c r="E119" s="438"/>
      <c r="F119" s="438"/>
      <c r="G119" s="438"/>
      <c r="H119" s="438"/>
      <c r="I119" s="438"/>
      <c r="J119" s="438"/>
      <c r="K119" s="438"/>
      <c r="L119" s="439"/>
      <c r="M119" s="111" t="s">
        <v>99</v>
      </c>
      <c r="N119" s="111" t="s">
        <v>100</v>
      </c>
      <c r="O119" s="191" t="s">
        <v>50</v>
      </c>
      <c r="P119" s="278"/>
      <c r="S119" s="226" t="s">
        <v>82</v>
      </c>
      <c r="T119" s="227"/>
      <c r="U119" s="227"/>
      <c r="V119" s="227"/>
      <c r="W119" s="227"/>
      <c r="X119" s="228"/>
      <c r="Y119" s="108">
        <f>AD24</f>
        <v>0</v>
      </c>
      <c r="Z119" s="70"/>
      <c r="AA119" s="229"/>
      <c r="AB119" s="230"/>
      <c r="AC119" s="230"/>
      <c r="AD119" s="230"/>
      <c r="AE119" s="230"/>
      <c r="AF119" s="231"/>
      <c r="AJ119" s="38"/>
    </row>
    <row r="120" spans="1:36" ht="24" customHeight="1">
      <c r="B120" s="71">
        <v>1</v>
      </c>
      <c r="C120" s="481" t="s">
        <v>106</v>
      </c>
      <c r="D120" s="326"/>
      <c r="E120" s="326"/>
      <c r="F120" s="326"/>
      <c r="G120" s="326"/>
      <c r="H120" s="326"/>
      <c r="I120" s="326"/>
      <c r="J120" s="326"/>
      <c r="K120" s="326"/>
      <c r="L120" s="482"/>
      <c r="M120" s="9"/>
      <c r="N120" s="9"/>
      <c r="O120" s="189"/>
      <c r="P120" s="106">
        <f>SUM(M120:O120)</f>
        <v>0</v>
      </c>
      <c r="Q120" s="72"/>
      <c r="S120" s="258" t="s">
        <v>84</v>
      </c>
      <c r="T120" s="259"/>
      <c r="U120" s="259"/>
      <c r="V120" s="259"/>
      <c r="W120" s="259"/>
      <c r="X120" s="260"/>
      <c r="Y120" s="108">
        <f>AD31</f>
        <v>0</v>
      </c>
      <c r="Z120" s="70"/>
      <c r="AA120" s="229"/>
      <c r="AB120" s="230"/>
      <c r="AC120" s="230"/>
      <c r="AD120" s="230"/>
      <c r="AE120" s="230"/>
      <c r="AF120" s="231"/>
      <c r="AJ120" s="38"/>
    </row>
    <row r="121" spans="1:36" ht="24" customHeight="1">
      <c r="B121" s="71">
        <v>2</v>
      </c>
      <c r="C121" s="315" t="s">
        <v>93</v>
      </c>
      <c r="D121" s="316"/>
      <c r="E121" s="316"/>
      <c r="F121" s="316"/>
      <c r="G121" s="316"/>
      <c r="H121" s="316"/>
      <c r="I121" s="316"/>
      <c r="J121" s="316"/>
      <c r="K121" s="316"/>
      <c r="L121" s="317"/>
      <c r="M121" s="10"/>
      <c r="N121" s="10"/>
      <c r="O121" s="13"/>
      <c r="P121" s="106">
        <f t="shared" ref="P121:P124" si="132">SUM(M121:O121)</f>
        <v>0</v>
      </c>
      <c r="Q121" s="72"/>
      <c r="S121" s="258" t="s">
        <v>122</v>
      </c>
      <c r="T121" s="259"/>
      <c r="U121" s="259"/>
      <c r="V121" s="259"/>
      <c r="W121" s="259"/>
      <c r="X121" s="260"/>
      <c r="Y121" s="108">
        <f>AD35</f>
        <v>0</v>
      </c>
      <c r="Z121" s="70"/>
      <c r="AA121" s="229"/>
      <c r="AB121" s="230"/>
      <c r="AC121" s="230"/>
      <c r="AD121" s="230"/>
      <c r="AE121" s="230"/>
      <c r="AF121" s="231"/>
      <c r="AJ121" s="38"/>
    </row>
    <row r="122" spans="1:36" ht="24" customHeight="1" thickBot="1">
      <c r="B122" s="71">
        <v>3</v>
      </c>
      <c r="C122" s="271" t="s">
        <v>94</v>
      </c>
      <c r="D122" s="272"/>
      <c r="E122" s="272"/>
      <c r="F122" s="272"/>
      <c r="G122" s="272"/>
      <c r="H122" s="272"/>
      <c r="I122" s="272"/>
      <c r="J122" s="272"/>
      <c r="K122" s="272"/>
      <c r="L122" s="273"/>
      <c r="M122" s="10"/>
      <c r="N122" s="10"/>
      <c r="O122" s="13"/>
      <c r="P122" s="106">
        <f t="shared" si="132"/>
        <v>0</v>
      </c>
      <c r="Q122" s="72"/>
      <c r="S122" s="261" t="s">
        <v>143</v>
      </c>
      <c r="T122" s="262"/>
      <c r="U122" s="262"/>
      <c r="V122" s="262"/>
      <c r="W122" s="262"/>
      <c r="X122" s="263"/>
      <c r="Y122" s="169">
        <f>AD39</f>
        <v>0</v>
      </c>
      <c r="Z122" s="170"/>
      <c r="AA122" s="232"/>
      <c r="AB122" s="233"/>
      <c r="AC122" s="233"/>
      <c r="AD122" s="233"/>
      <c r="AE122" s="233"/>
      <c r="AF122" s="234"/>
      <c r="AJ122" s="38"/>
    </row>
    <row r="123" spans="1:36" ht="24" customHeight="1" thickTop="1" thickBot="1">
      <c r="B123" s="73">
        <v>4</v>
      </c>
      <c r="C123" s="274" t="s">
        <v>95</v>
      </c>
      <c r="D123" s="275"/>
      <c r="E123" s="275"/>
      <c r="F123" s="275"/>
      <c r="G123" s="275"/>
      <c r="H123" s="275"/>
      <c r="I123" s="275"/>
      <c r="J123" s="275"/>
      <c r="K123" s="275"/>
      <c r="L123" s="276"/>
      <c r="M123" s="24"/>
      <c r="N123" s="24"/>
      <c r="O123" s="25"/>
      <c r="P123" s="106">
        <f t="shared" si="132"/>
        <v>0</v>
      </c>
      <c r="Q123" s="72"/>
      <c r="S123" s="253" t="s">
        <v>148</v>
      </c>
      <c r="T123" s="254"/>
      <c r="U123" s="254"/>
      <c r="V123" s="254"/>
      <c r="W123" s="254"/>
      <c r="X123" s="255"/>
      <c r="Y123" s="167">
        <f>AD46</f>
        <v>0</v>
      </c>
      <c r="Z123" s="168"/>
      <c r="AA123" s="238"/>
      <c r="AB123" s="239"/>
      <c r="AC123" s="239"/>
      <c r="AD123" s="239"/>
      <c r="AE123" s="239"/>
      <c r="AF123" s="240"/>
      <c r="AJ123" s="38"/>
    </row>
    <row r="124" spans="1:36" ht="21.75" customHeight="1" thickTop="1">
      <c r="B124" s="308" t="s">
        <v>96</v>
      </c>
      <c r="C124" s="309"/>
      <c r="D124" s="309"/>
      <c r="E124" s="309"/>
      <c r="F124" s="309"/>
      <c r="G124" s="309"/>
      <c r="H124" s="309"/>
      <c r="I124" s="309"/>
      <c r="J124" s="309"/>
      <c r="K124" s="309"/>
      <c r="L124" s="310"/>
      <c r="M124" s="85">
        <f>SUM(M120:M123)</f>
        <v>0</v>
      </c>
      <c r="N124" s="85">
        <f t="shared" ref="N124:O124" si="133">SUM(N120:N123)</f>
        <v>0</v>
      </c>
      <c r="O124" s="86">
        <f t="shared" si="133"/>
        <v>0</v>
      </c>
      <c r="P124" s="107">
        <f t="shared" si="132"/>
        <v>0</v>
      </c>
      <c r="Q124" s="197" t="str">
        <f>IF(('調査票１～12'!AD32)&lt;&gt;('調査票１～12'!P124),"表１のセル「AD32」と合いません",IF(('調査票１～12'!AD32)=('調査票１～12'!P124),"  "))</f>
        <v xml:space="preserve">  </v>
      </c>
      <c r="S124" s="40" t="s">
        <v>104</v>
      </c>
      <c r="T124" s="40" t="s">
        <v>123</v>
      </c>
      <c r="AJ124" s="38"/>
    </row>
    <row r="125" spans="1:36" ht="17.25" customHeight="1">
      <c r="M125" s="68" t="str">
        <f>IF(('調査票１～12'!Y32)&lt;&gt;('調査票１～12'!M124),"表１と合いません",IF(('調査票１～12'!Y32)=('調査票１～12'!M124),"  "))</f>
        <v xml:space="preserve">  </v>
      </c>
      <c r="N125" s="68" t="str">
        <f>IF(('調査票１～12'!AB32)&lt;&gt;('調査票１～12'!N124),"表１と合いません",IF(('調査票１～12'!AB32)=('調査票１～12'!N124),"  "))</f>
        <v xml:space="preserve">  </v>
      </c>
      <c r="O125" s="68" t="str">
        <f>IF(('調査票１～12'!AC32)&lt;&gt;('調査票１～12'!O124),"表１と合いません",IF(('調査票１～12'!AC32)=('調査票１～12'!O124),"  "))</f>
        <v xml:space="preserve">  </v>
      </c>
      <c r="P125" s="68" t="str">
        <f>IF(('調査票１～12'!AD32)&lt;&gt;('調査票１～12'!P124),"表１と合いません",IF(('調査票１～12'!AD32)=('調査票１～12'!P124),"  "))</f>
        <v xml:space="preserve">  </v>
      </c>
      <c r="T125" s="244" t="s">
        <v>166</v>
      </c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J125" s="38"/>
    </row>
    <row r="126" spans="1:36">
      <c r="M126" s="266" t="str">
        <f>IF(SUM(M120:O123)=INT(SUM(M120:O123)),"","整数を入力して下さい")</f>
        <v/>
      </c>
      <c r="N126" s="266"/>
      <c r="O126" s="266"/>
      <c r="P126" s="266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J126" s="38"/>
    </row>
    <row r="127" spans="1:36" ht="13.5" customHeight="1">
      <c r="T127" s="40" t="s">
        <v>160</v>
      </c>
      <c r="AJ127" s="38"/>
    </row>
    <row r="128" spans="1:36" ht="23.25" customHeight="1">
      <c r="B128" s="312" t="s">
        <v>133</v>
      </c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AJ128" s="38"/>
    </row>
    <row r="129" spans="2:36" ht="15" customHeight="1">
      <c r="B129" s="313" t="s">
        <v>97</v>
      </c>
      <c r="C129" s="313"/>
      <c r="D129" s="313"/>
      <c r="E129" s="313"/>
      <c r="F129" s="313"/>
      <c r="G129" s="313"/>
      <c r="H129" s="313"/>
      <c r="I129" s="313"/>
      <c r="J129" s="313"/>
      <c r="K129" s="313"/>
      <c r="L129" s="313"/>
      <c r="M129" s="257" t="s">
        <v>98</v>
      </c>
      <c r="N129" s="257"/>
      <c r="O129" s="235"/>
      <c r="P129" s="314" t="s">
        <v>52</v>
      </c>
      <c r="AJ129" s="38"/>
    </row>
    <row r="130" spans="2:36" ht="15.75" customHeight="1">
      <c r="B130" s="313"/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67" t="s">
        <v>99</v>
      </c>
      <c r="N130" s="67" t="s">
        <v>100</v>
      </c>
      <c r="O130" s="190" t="s">
        <v>50</v>
      </c>
      <c r="P130" s="314"/>
      <c r="AJ130" s="38"/>
    </row>
    <row r="131" spans="2:36" ht="25.5" customHeight="1">
      <c r="B131" s="71">
        <v>1</v>
      </c>
      <c r="C131" s="315" t="s">
        <v>93</v>
      </c>
      <c r="D131" s="316"/>
      <c r="E131" s="316"/>
      <c r="F131" s="316"/>
      <c r="G131" s="316"/>
      <c r="H131" s="316"/>
      <c r="I131" s="316"/>
      <c r="J131" s="316"/>
      <c r="K131" s="316"/>
      <c r="L131" s="317"/>
      <c r="M131" s="9"/>
      <c r="N131" s="9"/>
      <c r="O131" s="189"/>
      <c r="P131" s="3">
        <f>SUM(M131:O131)</f>
        <v>0</v>
      </c>
      <c r="AJ131" s="38"/>
    </row>
    <row r="132" spans="2:36" ht="22.5" customHeight="1">
      <c r="B132" s="71">
        <v>2</v>
      </c>
      <c r="C132" s="271" t="s">
        <v>101</v>
      </c>
      <c r="D132" s="272"/>
      <c r="E132" s="272"/>
      <c r="F132" s="272"/>
      <c r="G132" s="272"/>
      <c r="H132" s="272"/>
      <c r="I132" s="272"/>
      <c r="J132" s="272"/>
      <c r="K132" s="272"/>
      <c r="L132" s="273"/>
      <c r="M132" s="10"/>
      <c r="N132" s="10"/>
      <c r="O132" s="13"/>
      <c r="P132" s="3">
        <f t="shared" ref="P132:P134" si="134">SUM(M132:O132)</f>
        <v>0</v>
      </c>
      <c r="AJ132" s="38"/>
    </row>
    <row r="133" spans="2:36" ht="22.5" customHeight="1" thickBot="1">
      <c r="B133" s="73">
        <v>3</v>
      </c>
      <c r="C133" s="274" t="s">
        <v>121</v>
      </c>
      <c r="D133" s="275"/>
      <c r="E133" s="275"/>
      <c r="F133" s="275"/>
      <c r="G133" s="275"/>
      <c r="H133" s="275"/>
      <c r="I133" s="275"/>
      <c r="J133" s="275"/>
      <c r="K133" s="275"/>
      <c r="L133" s="276"/>
      <c r="M133" s="24"/>
      <c r="N133" s="24"/>
      <c r="O133" s="25"/>
      <c r="P133" s="109">
        <f t="shared" si="134"/>
        <v>0</v>
      </c>
      <c r="AJ133" s="38"/>
    </row>
    <row r="134" spans="2:36" ht="24" customHeight="1" thickTop="1">
      <c r="B134" s="308" t="s">
        <v>96</v>
      </c>
      <c r="C134" s="451"/>
      <c r="D134" s="451"/>
      <c r="E134" s="451"/>
      <c r="F134" s="451"/>
      <c r="G134" s="451"/>
      <c r="H134" s="451"/>
      <c r="I134" s="451"/>
      <c r="J134" s="451"/>
      <c r="K134" s="451"/>
      <c r="L134" s="452"/>
      <c r="M134" s="110">
        <f>SUM(M130:M133)</f>
        <v>0</v>
      </c>
      <c r="N134" s="110">
        <f t="shared" ref="N134:O134" si="135">SUM(N130:N133)</f>
        <v>0</v>
      </c>
      <c r="O134" s="110">
        <f t="shared" si="135"/>
        <v>0</v>
      </c>
      <c r="P134" s="107">
        <f t="shared" si="134"/>
        <v>0</v>
      </c>
      <c r="Q134" s="197" t="str">
        <f>IF(('調査票１～12'!AD33)&lt;&gt;('調査票１～12'!P134),"表１のセル「AD33」と合いません",IF(('調査票１～12'!AD33)=('調査票１～12'!P134),"  "))</f>
        <v xml:space="preserve">  </v>
      </c>
      <c r="AJ134" s="38"/>
    </row>
    <row r="135" spans="2:36" ht="14.25">
      <c r="M135" s="68" t="str">
        <f>IF(('調査票１～12'!Y33)&lt;&gt;('調査票１～12'!M134),"表１と合いません",IF(('調査票１～12'!Y33)=('調査票１～12'!M134),"  "))</f>
        <v xml:space="preserve">  </v>
      </c>
      <c r="N135" s="68" t="str">
        <f>IF(('調査票１～12'!AB33)&lt;&gt;('調査票１～12'!N134),"表１と合いません",IF(('調査票１～12'!AB33)=('調査票１～12'!N134),"  "))</f>
        <v xml:space="preserve">  </v>
      </c>
      <c r="O135" s="68" t="str">
        <f>IF(('調査票１～12'!AC33)&lt;&gt;('調査票１～12'!O134),"表１と合いません",IF(('調査票１～12'!AC33)=('調査票１～12'!O134),"  "))</f>
        <v xml:space="preserve">  </v>
      </c>
      <c r="P135" s="68" t="str">
        <f>IF(('調査票１～12'!AD33)&lt;&gt;('調査票１～12'!P134),"表１と合いません",IF(('調査票１～12'!AD33)=('調査票１～12'!P134),"  "))</f>
        <v xml:space="preserve">  </v>
      </c>
      <c r="AJ135" s="38"/>
    </row>
    <row r="136" spans="2:36" ht="14.25" customHeight="1">
      <c r="M136" s="444" t="str">
        <f>IF(SUM(M131:O133)=INT(SUM(M131:O133)),"","整数を入力して下さい")</f>
        <v/>
      </c>
      <c r="N136" s="444"/>
      <c r="O136" s="444"/>
      <c r="P136" s="444"/>
      <c r="AJ136" s="38"/>
    </row>
    <row r="137" spans="2:36" ht="14.25">
      <c r="B137" s="44"/>
      <c r="C137" s="44"/>
      <c r="D137" s="44"/>
      <c r="E137" s="44"/>
      <c r="F137" s="44"/>
      <c r="G137" s="44"/>
      <c r="H137" s="44"/>
      <c r="I137" s="44"/>
      <c r="J137" s="44"/>
      <c r="P137" s="54"/>
      <c r="AH137" s="74" t="s">
        <v>111</v>
      </c>
      <c r="AJ137" s="38"/>
    </row>
    <row r="138" spans="2:36">
      <c r="B138" s="57" t="str">
        <f>IF(F7="","",F7)</f>
        <v/>
      </c>
      <c r="AJ138" s="38"/>
    </row>
    <row r="139" spans="2:36">
      <c r="AJ139" s="38"/>
    </row>
    <row r="140" spans="2:36">
      <c r="B140" s="40" t="s">
        <v>172</v>
      </c>
      <c r="S140" s="40" t="s">
        <v>190</v>
      </c>
      <c r="AJ140" s="38"/>
    </row>
    <row r="141" spans="2:36" ht="24.6" customHeight="1">
      <c r="B141" s="257" t="s">
        <v>83</v>
      </c>
      <c r="C141" s="257"/>
      <c r="D141" s="257"/>
      <c r="E141" s="257" t="s">
        <v>58</v>
      </c>
      <c r="F141" s="257"/>
      <c r="G141" s="257" t="s">
        <v>56</v>
      </c>
      <c r="H141" s="257"/>
      <c r="I141" s="257"/>
      <c r="J141" s="257"/>
      <c r="K141" s="257" t="s">
        <v>57</v>
      </c>
      <c r="L141" s="257"/>
      <c r="M141" s="257"/>
      <c r="N141" s="257"/>
      <c r="O141" s="257"/>
      <c r="P141" s="257"/>
      <c r="Q141" s="67" t="s">
        <v>62</v>
      </c>
      <c r="S141" s="222" t="s">
        <v>58</v>
      </c>
      <c r="T141" s="222"/>
      <c r="U141" s="222"/>
      <c r="V141" s="222" t="s">
        <v>108</v>
      </c>
      <c r="W141" s="222"/>
      <c r="X141" s="222" t="s">
        <v>59</v>
      </c>
      <c r="Y141" s="222"/>
      <c r="Z141" s="222"/>
      <c r="AA141" s="222"/>
      <c r="AB141" s="222" t="s">
        <v>60</v>
      </c>
      <c r="AC141" s="222"/>
      <c r="AD141" s="222"/>
      <c r="AE141" s="222"/>
      <c r="AF141" s="222"/>
      <c r="AH141" s="38"/>
    </row>
    <row r="142" spans="2:36" ht="25.5" customHeight="1">
      <c r="B142" s="284" t="s">
        <v>82</v>
      </c>
      <c r="C142" s="285"/>
      <c r="D142" s="286"/>
      <c r="E142" s="207"/>
      <c r="F142" s="208"/>
      <c r="G142" s="305"/>
      <c r="H142" s="306"/>
      <c r="I142" s="306"/>
      <c r="J142" s="307"/>
      <c r="K142" s="305"/>
      <c r="L142" s="306"/>
      <c r="M142" s="306"/>
      <c r="N142" s="306"/>
      <c r="O142" s="306"/>
      <c r="P142" s="307"/>
      <c r="Q142" s="26"/>
      <c r="R142" s="128" t="str">
        <f t="shared" ref="R142:R156" ca="1" si="136">RIGHT(CELL("filename"),LEN(CELL("filename"))-FIND("]",CELL("filename"))   )</f>
        <v>調査票１～12</v>
      </c>
      <c r="S142" s="492" t="s">
        <v>109</v>
      </c>
      <c r="T142" s="493"/>
      <c r="U142" s="494"/>
      <c r="V142" s="483" t="s">
        <v>139</v>
      </c>
      <c r="W142" s="484"/>
      <c r="X142" s="247" t="s">
        <v>110</v>
      </c>
      <c r="Y142" s="247"/>
      <c r="Z142" s="247"/>
      <c r="AA142" s="247"/>
      <c r="AB142" s="247" t="s">
        <v>61</v>
      </c>
      <c r="AC142" s="247"/>
      <c r="AD142" s="247"/>
      <c r="AE142" s="247"/>
      <c r="AF142" s="247"/>
      <c r="AG142" s="42"/>
      <c r="AH142" s="38"/>
    </row>
    <row r="143" spans="2:36" ht="24.6" customHeight="1">
      <c r="B143" s="284"/>
      <c r="C143" s="285"/>
      <c r="D143" s="286"/>
      <c r="E143" s="207"/>
      <c r="F143" s="208"/>
      <c r="G143" s="209"/>
      <c r="H143" s="210"/>
      <c r="I143" s="210"/>
      <c r="J143" s="211"/>
      <c r="K143" s="209"/>
      <c r="L143" s="210"/>
      <c r="M143" s="210"/>
      <c r="N143" s="210"/>
      <c r="O143" s="210"/>
      <c r="P143" s="211"/>
      <c r="Q143" s="27"/>
      <c r="R143" s="128" t="str">
        <f t="shared" ca="1" si="136"/>
        <v>調査票１～12</v>
      </c>
      <c r="S143" s="489"/>
      <c r="T143" s="490"/>
      <c r="U143" s="491"/>
      <c r="V143" s="245"/>
      <c r="W143" s="245"/>
      <c r="X143" s="245"/>
      <c r="Y143" s="245"/>
      <c r="Z143" s="245"/>
      <c r="AA143" s="245"/>
      <c r="AB143" s="246"/>
      <c r="AC143" s="246"/>
      <c r="AD143" s="246"/>
      <c r="AE143" s="246"/>
      <c r="AF143" s="246"/>
      <c r="AG143" s="128" t="str">
        <f t="shared" ref="AG143:AG156" ca="1" si="137">RIGHT(CELL("filename"),LEN(CELL("filename"))-FIND("]",CELL("filename"))   )</f>
        <v>調査票１～12</v>
      </c>
    </row>
    <row r="144" spans="2:36" ht="24.6" customHeight="1">
      <c r="B144" s="287"/>
      <c r="C144" s="288"/>
      <c r="D144" s="289"/>
      <c r="E144" s="212"/>
      <c r="F144" s="213"/>
      <c r="G144" s="214"/>
      <c r="H144" s="215"/>
      <c r="I144" s="215"/>
      <c r="J144" s="216"/>
      <c r="K144" s="214"/>
      <c r="L144" s="215"/>
      <c r="M144" s="215"/>
      <c r="N144" s="215"/>
      <c r="O144" s="215"/>
      <c r="P144" s="216"/>
      <c r="Q144" s="28"/>
      <c r="R144" s="128" t="str">
        <f ca="1">RIGHT(CELL("filename"),LEN(CELL("filename"))-FIND("]",CELL("filename"))   )</f>
        <v>調査票１～12</v>
      </c>
      <c r="S144" s="245"/>
      <c r="T144" s="245"/>
      <c r="U144" s="245"/>
      <c r="V144" s="245"/>
      <c r="W144" s="245"/>
      <c r="X144" s="245"/>
      <c r="Y144" s="245"/>
      <c r="Z144" s="245"/>
      <c r="AA144" s="245"/>
      <c r="AB144" s="246"/>
      <c r="AC144" s="246"/>
      <c r="AD144" s="246"/>
      <c r="AE144" s="246"/>
      <c r="AF144" s="246"/>
      <c r="AG144" s="128" t="str">
        <f t="shared" ca="1" si="137"/>
        <v>調査票１～12</v>
      </c>
    </row>
    <row r="145" spans="2:36" ht="24.6" customHeight="1">
      <c r="B145" s="293" t="s">
        <v>84</v>
      </c>
      <c r="C145" s="294"/>
      <c r="D145" s="295"/>
      <c r="E145" s="202"/>
      <c r="F145" s="203"/>
      <c r="G145" s="305"/>
      <c r="H145" s="306"/>
      <c r="I145" s="306"/>
      <c r="J145" s="307"/>
      <c r="K145" s="305"/>
      <c r="L145" s="306"/>
      <c r="M145" s="306"/>
      <c r="N145" s="306"/>
      <c r="O145" s="306"/>
      <c r="P145" s="307"/>
      <c r="Q145" s="26"/>
      <c r="R145" s="128" t="str">
        <f t="shared" ca="1" si="136"/>
        <v>調査票１～12</v>
      </c>
      <c r="S145" s="245"/>
      <c r="T145" s="245"/>
      <c r="U145" s="245"/>
      <c r="V145" s="245"/>
      <c r="W145" s="245"/>
      <c r="X145" s="245"/>
      <c r="Y145" s="245"/>
      <c r="Z145" s="245"/>
      <c r="AA145" s="245"/>
      <c r="AB145" s="246"/>
      <c r="AC145" s="246"/>
      <c r="AD145" s="246"/>
      <c r="AE145" s="246"/>
      <c r="AF145" s="246"/>
      <c r="AG145" s="128" t="str">
        <f t="shared" ca="1" si="137"/>
        <v>調査票１～12</v>
      </c>
    </row>
    <row r="146" spans="2:36" ht="24.6" customHeight="1">
      <c r="B146" s="296"/>
      <c r="C146" s="297"/>
      <c r="D146" s="298"/>
      <c r="E146" s="207"/>
      <c r="F146" s="208"/>
      <c r="G146" s="209"/>
      <c r="H146" s="210"/>
      <c r="I146" s="210"/>
      <c r="J146" s="211"/>
      <c r="K146" s="209"/>
      <c r="L146" s="210"/>
      <c r="M146" s="210"/>
      <c r="N146" s="210"/>
      <c r="O146" s="210"/>
      <c r="P146" s="211"/>
      <c r="Q146" s="27"/>
      <c r="R146" s="128" t="str">
        <f t="shared" ca="1" si="136"/>
        <v>調査票１～12</v>
      </c>
      <c r="S146" s="245"/>
      <c r="T146" s="245"/>
      <c r="U146" s="245"/>
      <c r="V146" s="245"/>
      <c r="W146" s="245"/>
      <c r="X146" s="245"/>
      <c r="Y146" s="245"/>
      <c r="Z146" s="245"/>
      <c r="AA146" s="245"/>
      <c r="AB146" s="246"/>
      <c r="AC146" s="246"/>
      <c r="AD146" s="246"/>
      <c r="AE146" s="246"/>
      <c r="AF146" s="246"/>
      <c r="AG146" s="128" t="str">
        <f t="shared" ca="1" si="137"/>
        <v>調査票１～12</v>
      </c>
    </row>
    <row r="147" spans="2:36" ht="24.6" customHeight="1">
      <c r="B147" s="299"/>
      <c r="C147" s="300"/>
      <c r="D147" s="301"/>
      <c r="E147" s="217"/>
      <c r="F147" s="218"/>
      <c r="G147" s="290"/>
      <c r="H147" s="291"/>
      <c r="I147" s="291"/>
      <c r="J147" s="292"/>
      <c r="K147" s="290"/>
      <c r="L147" s="291"/>
      <c r="M147" s="291"/>
      <c r="N147" s="291"/>
      <c r="O147" s="291"/>
      <c r="P147" s="292"/>
      <c r="Q147" s="29"/>
      <c r="R147" s="128" t="str">
        <f t="shared" ca="1" si="136"/>
        <v>調査票１～12</v>
      </c>
      <c r="S147" s="245"/>
      <c r="T147" s="245"/>
      <c r="U147" s="245"/>
      <c r="V147" s="245"/>
      <c r="W147" s="245"/>
      <c r="X147" s="245"/>
      <c r="Y147" s="245"/>
      <c r="Z147" s="245"/>
      <c r="AA147" s="245"/>
      <c r="AB147" s="246"/>
      <c r="AC147" s="246"/>
      <c r="AD147" s="246"/>
      <c r="AE147" s="246"/>
      <c r="AF147" s="246"/>
      <c r="AG147" s="128" t="str">
        <f t="shared" ca="1" si="137"/>
        <v>調査票１～12</v>
      </c>
    </row>
    <row r="148" spans="2:36" ht="24.6" customHeight="1">
      <c r="B148" s="302" t="s">
        <v>107</v>
      </c>
      <c r="C148" s="302"/>
      <c r="D148" s="302"/>
      <c r="E148" s="207"/>
      <c r="F148" s="208"/>
      <c r="G148" s="204"/>
      <c r="H148" s="205"/>
      <c r="I148" s="205"/>
      <c r="J148" s="206"/>
      <c r="K148" s="204"/>
      <c r="L148" s="205"/>
      <c r="M148" s="205"/>
      <c r="N148" s="205"/>
      <c r="O148" s="205"/>
      <c r="P148" s="206"/>
      <c r="Q148" s="30"/>
      <c r="R148" s="128" t="str">
        <f t="shared" ca="1" si="136"/>
        <v>調査票１～12</v>
      </c>
      <c r="S148" s="245"/>
      <c r="T148" s="245"/>
      <c r="U148" s="245"/>
      <c r="V148" s="245"/>
      <c r="W148" s="245"/>
      <c r="X148" s="245"/>
      <c r="Y148" s="245"/>
      <c r="Z148" s="245"/>
      <c r="AA148" s="245"/>
      <c r="AB148" s="246"/>
      <c r="AC148" s="246"/>
      <c r="AD148" s="246"/>
      <c r="AE148" s="246"/>
      <c r="AF148" s="246"/>
      <c r="AG148" s="128" t="str">
        <f t="shared" ca="1" si="137"/>
        <v>調査票１～12</v>
      </c>
    </row>
    <row r="149" spans="2:36" ht="24.6" customHeight="1">
      <c r="B149" s="303"/>
      <c r="C149" s="303"/>
      <c r="D149" s="303"/>
      <c r="E149" s="207"/>
      <c r="F149" s="208"/>
      <c r="G149" s="209"/>
      <c r="H149" s="210"/>
      <c r="I149" s="210"/>
      <c r="J149" s="211"/>
      <c r="K149" s="209"/>
      <c r="L149" s="210"/>
      <c r="M149" s="210"/>
      <c r="N149" s="210"/>
      <c r="O149" s="210"/>
      <c r="P149" s="211"/>
      <c r="Q149" s="27"/>
      <c r="R149" s="128" t="str">
        <f t="shared" ca="1" si="136"/>
        <v>調査票１～12</v>
      </c>
      <c r="S149" s="245"/>
      <c r="T149" s="245"/>
      <c r="U149" s="245"/>
      <c r="V149" s="245"/>
      <c r="W149" s="245"/>
      <c r="X149" s="245"/>
      <c r="Y149" s="245"/>
      <c r="Z149" s="245"/>
      <c r="AA149" s="245"/>
      <c r="AB149" s="246"/>
      <c r="AC149" s="246"/>
      <c r="AD149" s="246"/>
      <c r="AE149" s="246"/>
      <c r="AF149" s="246"/>
      <c r="AG149" s="128" t="str">
        <f t="shared" ca="1" si="137"/>
        <v>調査票１～12</v>
      </c>
    </row>
    <row r="150" spans="2:36" ht="24.6" customHeight="1">
      <c r="B150" s="304"/>
      <c r="C150" s="304"/>
      <c r="D150" s="304"/>
      <c r="E150" s="212"/>
      <c r="F150" s="213"/>
      <c r="G150" s="214"/>
      <c r="H150" s="215"/>
      <c r="I150" s="215"/>
      <c r="J150" s="216"/>
      <c r="K150" s="214"/>
      <c r="L150" s="215"/>
      <c r="M150" s="215"/>
      <c r="N150" s="215"/>
      <c r="O150" s="215"/>
      <c r="P150" s="216"/>
      <c r="Q150" s="28"/>
      <c r="R150" s="128" t="str">
        <f t="shared" ca="1" si="136"/>
        <v>調査票１～12</v>
      </c>
      <c r="S150" s="245"/>
      <c r="T150" s="245"/>
      <c r="U150" s="245"/>
      <c r="V150" s="245"/>
      <c r="W150" s="245"/>
      <c r="X150" s="245"/>
      <c r="Y150" s="245"/>
      <c r="Z150" s="245"/>
      <c r="AA150" s="245"/>
      <c r="AB150" s="246"/>
      <c r="AC150" s="246"/>
      <c r="AD150" s="246"/>
      <c r="AE150" s="246"/>
      <c r="AF150" s="246"/>
      <c r="AG150" s="128" t="str">
        <f t="shared" ca="1" si="137"/>
        <v>調査票１～12</v>
      </c>
    </row>
    <row r="151" spans="2:36" ht="24.6" customHeight="1">
      <c r="B151" s="433" t="s">
        <v>141</v>
      </c>
      <c r="C151" s="282"/>
      <c r="D151" s="283"/>
      <c r="E151" s="202"/>
      <c r="F151" s="203"/>
      <c r="G151" s="204"/>
      <c r="H151" s="205"/>
      <c r="I151" s="205"/>
      <c r="J151" s="206"/>
      <c r="K151" s="204"/>
      <c r="L151" s="205"/>
      <c r="M151" s="205"/>
      <c r="N151" s="205"/>
      <c r="O151" s="205"/>
      <c r="P151" s="206"/>
      <c r="Q151" s="30"/>
      <c r="R151" s="128" t="str">
        <f t="shared" ca="1" si="136"/>
        <v>調査票１～12</v>
      </c>
      <c r="S151" s="245"/>
      <c r="T151" s="245"/>
      <c r="U151" s="245"/>
      <c r="V151" s="245"/>
      <c r="W151" s="245"/>
      <c r="X151" s="245"/>
      <c r="Y151" s="245"/>
      <c r="Z151" s="245"/>
      <c r="AA151" s="245"/>
      <c r="AB151" s="246"/>
      <c r="AC151" s="246"/>
      <c r="AD151" s="246"/>
      <c r="AE151" s="246"/>
      <c r="AF151" s="246"/>
      <c r="AG151" s="128" t="str">
        <f t="shared" ca="1" si="137"/>
        <v>調査票１～12</v>
      </c>
    </row>
    <row r="152" spans="2:36" ht="24.6" customHeight="1">
      <c r="B152" s="284"/>
      <c r="C152" s="285"/>
      <c r="D152" s="286"/>
      <c r="E152" s="207"/>
      <c r="F152" s="208"/>
      <c r="G152" s="209"/>
      <c r="H152" s="210"/>
      <c r="I152" s="210"/>
      <c r="J152" s="211"/>
      <c r="K152" s="209"/>
      <c r="L152" s="210"/>
      <c r="M152" s="210"/>
      <c r="N152" s="210"/>
      <c r="O152" s="210"/>
      <c r="P152" s="211"/>
      <c r="Q152" s="27"/>
      <c r="R152" s="128" t="str">
        <f t="shared" ca="1" si="136"/>
        <v>調査票１～12</v>
      </c>
      <c r="S152" s="245"/>
      <c r="T152" s="245"/>
      <c r="U152" s="245"/>
      <c r="V152" s="245"/>
      <c r="W152" s="245"/>
      <c r="X152" s="245"/>
      <c r="Y152" s="245"/>
      <c r="Z152" s="245"/>
      <c r="AA152" s="245"/>
      <c r="AB152" s="246"/>
      <c r="AC152" s="246"/>
      <c r="AD152" s="246"/>
      <c r="AE152" s="246"/>
      <c r="AF152" s="246"/>
      <c r="AG152" s="128" t="str">
        <f t="shared" ca="1" si="137"/>
        <v>調査票１～12</v>
      </c>
    </row>
    <row r="153" spans="2:36" ht="24.6" customHeight="1">
      <c r="B153" s="287"/>
      <c r="C153" s="288"/>
      <c r="D153" s="289"/>
      <c r="E153" s="217"/>
      <c r="F153" s="218"/>
      <c r="G153" s="214"/>
      <c r="H153" s="215"/>
      <c r="I153" s="215"/>
      <c r="J153" s="216"/>
      <c r="K153" s="214"/>
      <c r="L153" s="215"/>
      <c r="M153" s="215"/>
      <c r="N153" s="215"/>
      <c r="O153" s="215"/>
      <c r="P153" s="216"/>
      <c r="Q153" s="28"/>
      <c r="R153" s="128" t="str">
        <f t="shared" ca="1" si="136"/>
        <v>調査票１～12</v>
      </c>
      <c r="S153" s="245"/>
      <c r="T153" s="245"/>
      <c r="U153" s="245"/>
      <c r="V153" s="245"/>
      <c r="W153" s="245"/>
      <c r="X153" s="245"/>
      <c r="Y153" s="245"/>
      <c r="Z153" s="245"/>
      <c r="AA153" s="245"/>
      <c r="AB153" s="246"/>
      <c r="AC153" s="246"/>
      <c r="AD153" s="246"/>
      <c r="AE153" s="246"/>
      <c r="AF153" s="246"/>
      <c r="AG153" s="128" t="str">
        <f t="shared" ca="1" si="137"/>
        <v>調査票１～12</v>
      </c>
    </row>
    <row r="154" spans="2:36" ht="24.6" customHeight="1">
      <c r="B154" s="281" t="s">
        <v>149</v>
      </c>
      <c r="C154" s="282"/>
      <c r="D154" s="283"/>
      <c r="E154" s="202"/>
      <c r="F154" s="203"/>
      <c r="G154" s="204"/>
      <c r="H154" s="205"/>
      <c r="I154" s="205"/>
      <c r="J154" s="206"/>
      <c r="K154" s="204"/>
      <c r="L154" s="205"/>
      <c r="M154" s="205"/>
      <c r="N154" s="205"/>
      <c r="O154" s="205"/>
      <c r="P154" s="206"/>
      <c r="Q154" s="30"/>
      <c r="R154" s="128" t="str">
        <f t="shared" ca="1" si="136"/>
        <v>調査票１～12</v>
      </c>
      <c r="S154" s="245"/>
      <c r="T154" s="245"/>
      <c r="U154" s="245"/>
      <c r="V154" s="245"/>
      <c r="W154" s="245"/>
      <c r="X154" s="245"/>
      <c r="Y154" s="245"/>
      <c r="Z154" s="245"/>
      <c r="AA154" s="245"/>
      <c r="AB154" s="246"/>
      <c r="AC154" s="246"/>
      <c r="AD154" s="246"/>
      <c r="AE154" s="246"/>
      <c r="AF154" s="246"/>
      <c r="AG154" s="128" t="str">
        <f t="shared" ca="1" si="137"/>
        <v>調査票１～12</v>
      </c>
    </row>
    <row r="155" spans="2:36" ht="24.6" customHeight="1">
      <c r="B155" s="284"/>
      <c r="C155" s="285"/>
      <c r="D155" s="286"/>
      <c r="E155" s="207"/>
      <c r="F155" s="208"/>
      <c r="G155" s="209"/>
      <c r="H155" s="210"/>
      <c r="I155" s="210"/>
      <c r="J155" s="211"/>
      <c r="K155" s="209"/>
      <c r="L155" s="210"/>
      <c r="M155" s="210"/>
      <c r="N155" s="210"/>
      <c r="O155" s="210"/>
      <c r="P155" s="211"/>
      <c r="Q155" s="27"/>
      <c r="R155" s="128" t="str">
        <f t="shared" ca="1" si="136"/>
        <v>調査票１～12</v>
      </c>
      <c r="S155" s="245"/>
      <c r="T155" s="245"/>
      <c r="U155" s="245"/>
      <c r="V155" s="245"/>
      <c r="W155" s="245"/>
      <c r="X155" s="245"/>
      <c r="Y155" s="245"/>
      <c r="Z155" s="245"/>
      <c r="AA155" s="245"/>
      <c r="AB155" s="246"/>
      <c r="AC155" s="246"/>
      <c r="AD155" s="246"/>
      <c r="AE155" s="246"/>
      <c r="AF155" s="246"/>
      <c r="AG155" s="128" t="str">
        <f t="shared" ca="1" si="137"/>
        <v>調査票１～12</v>
      </c>
    </row>
    <row r="156" spans="2:36" ht="24.6" customHeight="1">
      <c r="B156" s="287"/>
      <c r="C156" s="288"/>
      <c r="D156" s="289"/>
      <c r="E156" s="217"/>
      <c r="F156" s="218"/>
      <c r="G156" s="214"/>
      <c r="H156" s="215"/>
      <c r="I156" s="215"/>
      <c r="J156" s="216"/>
      <c r="K156" s="214"/>
      <c r="L156" s="215"/>
      <c r="M156" s="215"/>
      <c r="N156" s="215"/>
      <c r="O156" s="215"/>
      <c r="P156" s="216"/>
      <c r="Q156" s="28"/>
      <c r="R156" s="128" t="str">
        <f t="shared" ca="1" si="136"/>
        <v>調査票１～12</v>
      </c>
      <c r="S156" s="245"/>
      <c r="T156" s="245"/>
      <c r="U156" s="245"/>
      <c r="V156" s="245"/>
      <c r="W156" s="245"/>
      <c r="X156" s="245"/>
      <c r="Y156" s="245"/>
      <c r="Z156" s="245"/>
      <c r="AA156" s="245"/>
      <c r="AB156" s="246"/>
      <c r="AC156" s="246"/>
      <c r="AD156" s="246"/>
      <c r="AE156" s="246"/>
      <c r="AF156" s="246"/>
      <c r="AG156" s="128" t="str">
        <f t="shared" ca="1" si="137"/>
        <v>調査票１～12</v>
      </c>
    </row>
    <row r="157" spans="2:36">
      <c r="AJ157" s="38"/>
    </row>
    <row r="158" spans="2:36">
      <c r="AJ158" s="38"/>
    </row>
    <row r="159" spans="2:36">
      <c r="AJ159" s="38"/>
    </row>
    <row r="160" spans="2:36">
      <c r="B160" s="40" t="s">
        <v>176</v>
      </c>
      <c r="S160" s="40" t="s">
        <v>131</v>
      </c>
      <c r="AJ160" s="38"/>
    </row>
    <row r="161" spans="2:36" ht="24" customHeight="1">
      <c r="B161" s="256" t="s">
        <v>83</v>
      </c>
      <c r="C161" s="256"/>
      <c r="D161" s="256"/>
      <c r="E161" s="257" t="s">
        <v>58</v>
      </c>
      <c r="F161" s="257"/>
      <c r="G161" s="256" t="s">
        <v>56</v>
      </c>
      <c r="H161" s="256"/>
      <c r="I161" s="256"/>
      <c r="J161" s="256"/>
      <c r="K161" s="256" t="s">
        <v>129</v>
      </c>
      <c r="L161" s="256"/>
      <c r="M161" s="256"/>
      <c r="N161" s="256"/>
      <c r="O161" s="256"/>
      <c r="P161" s="256"/>
      <c r="Q161" s="75" t="s">
        <v>62</v>
      </c>
      <c r="S161" s="256" t="s">
        <v>83</v>
      </c>
      <c r="T161" s="256"/>
      <c r="U161" s="256"/>
      <c r="V161" s="257" t="s">
        <v>58</v>
      </c>
      <c r="W161" s="257"/>
      <c r="X161" s="256" t="s">
        <v>56</v>
      </c>
      <c r="Y161" s="256"/>
      <c r="Z161" s="256"/>
      <c r="AA161" s="256"/>
      <c r="AB161" s="256" t="s">
        <v>130</v>
      </c>
      <c r="AC161" s="256"/>
      <c r="AD161" s="256"/>
      <c r="AE161" s="256"/>
      <c r="AF161" s="256"/>
      <c r="AG161" s="256"/>
      <c r="AH161" s="75" t="s">
        <v>62</v>
      </c>
      <c r="AJ161" s="38"/>
    </row>
    <row r="162" spans="2:36" ht="24" customHeight="1">
      <c r="B162" s="433" t="s">
        <v>82</v>
      </c>
      <c r="C162" s="282"/>
      <c r="D162" s="283"/>
      <c r="E162" s="207"/>
      <c r="F162" s="208"/>
      <c r="G162" s="204"/>
      <c r="H162" s="205"/>
      <c r="I162" s="205"/>
      <c r="J162" s="206"/>
      <c r="K162" s="204"/>
      <c r="L162" s="205"/>
      <c r="M162" s="205"/>
      <c r="N162" s="205"/>
      <c r="O162" s="205"/>
      <c r="P162" s="206"/>
      <c r="Q162" s="30"/>
      <c r="R162" s="128" t="str">
        <f ca="1">RIGHT(CELL("filename"),LEN(CELL("filename"))-FIND("]",CELL("filename"))   )</f>
        <v>調査票１～12</v>
      </c>
      <c r="S162" s="433" t="s">
        <v>82</v>
      </c>
      <c r="T162" s="282"/>
      <c r="U162" s="283"/>
      <c r="V162" s="207"/>
      <c r="W162" s="208"/>
      <c r="X162" s="204"/>
      <c r="Y162" s="205"/>
      <c r="Z162" s="205"/>
      <c r="AA162" s="206"/>
      <c r="AB162" s="31"/>
      <c r="AC162" s="204"/>
      <c r="AD162" s="205"/>
      <c r="AE162" s="205"/>
      <c r="AF162" s="205"/>
      <c r="AG162" s="206"/>
      <c r="AH162" s="30"/>
      <c r="AJ162" s="38"/>
    </row>
    <row r="163" spans="2:36" ht="24" customHeight="1">
      <c r="B163" s="284"/>
      <c r="C163" s="285"/>
      <c r="D163" s="286"/>
      <c r="E163" s="207"/>
      <c r="F163" s="208"/>
      <c r="G163" s="209"/>
      <c r="H163" s="210"/>
      <c r="I163" s="210"/>
      <c r="J163" s="211"/>
      <c r="K163" s="209"/>
      <c r="L163" s="210"/>
      <c r="M163" s="210"/>
      <c r="N163" s="210"/>
      <c r="O163" s="210"/>
      <c r="P163" s="211"/>
      <c r="Q163" s="27"/>
      <c r="R163" s="128" t="str">
        <f t="shared" ref="R163:R176" ca="1" si="138">RIGHT(CELL("filename"),LEN(CELL("filename"))-FIND("]",CELL("filename"))   )</f>
        <v>調査票１～12</v>
      </c>
      <c r="S163" s="284"/>
      <c r="T163" s="285"/>
      <c r="U163" s="286"/>
      <c r="V163" s="207"/>
      <c r="W163" s="208"/>
      <c r="X163" s="209"/>
      <c r="Y163" s="210"/>
      <c r="Z163" s="210"/>
      <c r="AA163" s="211"/>
      <c r="AB163" s="32"/>
      <c r="AC163" s="209"/>
      <c r="AD163" s="210"/>
      <c r="AE163" s="210"/>
      <c r="AF163" s="210"/>
      <c r="AG163" s="211"/>
      <c r="AH163" s="27"/>
      <c r="AJ163" s="38"/>
    </row>
    <row r="164" spans="2:36" ht="24" customHeight="1">
      <c r="B164" s="287"/>
      <c r="C164" s="288"/>
      <c r="D164" s="289"/>
      <c r="E164" s="212"/>
      <c r="F164" s="213"/>
      <c r="G164" s="214"/>
      <c r="H164" s="215"/>
      <c r="I164" s="215"/>
      <c r="J164" s="216"/>
      <c r="K164" s="214"/>
      <c r="L164" s="215"/>
      <c r="M164" s="215"/>
      <c r="N164" s="215"/>
      <c r="O164" s="215"/>
      <c r="P164" s="216"/>
      <c r="Q164" s="28"/>
      <c r="R164" s="128" t="str">
        <f t="shared" ca="1" si="138"/>
        <v>調査票１～12</v>
      </c>
      <c r="S164" s="287"/>
      <c r="T164" s="288"/>
      <c r="U164" s="289"/>
      <c r="V164" s="212"/>
      <c r="W164" s="213"/>
      <c r="X164" s="214"/>
      <c r="Y164" s="215"/>
      <c r="Z164" s="215"/>
      <c r="AA164" s="216"/>
      <c r="AB164" s="33"/>
      <c r="AC164" s="214"/>
      <c r="AD164" s="215"/>
      <c r="AE164" s="215"/>
      <c r="AF164" s="215"/>
      <c r="AG164" s="216"/>
      <c r="AH164" s="28"/>
      <c r="AJ164" s="38"/>
    </row>
    <row r="165" spans="2:36" ht="24" customHeight="1">
      <c r="B165" s="199" t="s">
        <v>84</v>
      </c>
      <c r="C165" s="199"/>
      <c r="D165" s="199"/>
      <c r="E165" s="202"/>
      <c r="F165" s="203"/>
      <c r="G165" s="204"/>
      <c r="H165" s="205"/>
      <c r="I165" s="205"/>
      <c r="J165" s="206"/>
      <c r="K165" s="204"/>
      <c r="L165" s="205"/>
      <c r="M165" s="205"/>
      <c r="N165" s="205"/>
      <c r="O165" s="205"/>
      <c r="P165" s="206"/>
      <c r="Q165" s="30"/>
      <c r="R165" s="128" t="str">
        <f t="shared" ca="1" si="138"/>
        <v>調査票１～12</v>
      </c>
      <c r="S165" s="199" t="s">
        <v>84</v>
      </c>
      <c r="T165" s="199"/>
      <c r="U165" s="199"/>
      <c r="V165" s="202"/>
      <c r="W165" s="203"/>
      <c r="X165" s="204"/>
      <c r="Y165" s="205"/>
      <c r="Z165" s="205"/>
      <c r="AA165" s="206"/>
      <c r="AB165" s="31"/>
      <c r="AC165" s="204"/>
      <c r="AD165" s="205"/>
      <c r="AE165" s="205"/>
      <c r="AF165" s="205"/>
      <c r="AG165" s="206"/>
      <c r="AH165" s="30"/>
      <c r="AJ165" s="38"/>
    </row>
    <row r="166" spans="2:36" ht="24" customHeight="1">
      <c r="B166" s="200"/>
      <c r="C166" s="200"/>
      <c r="D166" s="200"/>
      <c r="E166" s="207"/>
      <c r="F166" s="208"/>
      <c r="G166" s="209"/>
      <c r="H166" s="210"/>
      <c r="I166" s="210"/>
      <c r="J166" s="211"/>
      <c r="K166" s="209"/>
      <c r="L166" s="210"/>
      <c r="M166" s="210"/>
      <c r="N166" s="210"/>
      <c r="O166" s="210"/>
      <c r="P166" s="211"/>
      <c r="Q166" s="27"/>
      <c r="R166" s="128" t="str">
        <f t="shared" ca="1" si="138"/>
        <v>調査票１～12</v>
      </c>
      <c r="S166" s="200"/>
      <c r="T166" s="200"/>
      <c r="U166" s="200"/>
      <c r="V166" s="207"/>
      <c r="W166" s="208"/>
      <c r="X166" s="209"/>
      <c r="Y166" s="210"/>
      <c r="Z166" s="210"/>
      <c r="AA166" s="211"/>
      <c r="AB166" s="32"/>
      <c r="AC166" s="209"/>
      <c r="AD166" s="210"/>
      <c r="AE166" s="210"/>
      <c r="AF166" s="210"/>
      <c r="AG166" s="211"/>
      <c r="AH166" s="27"/>
      <c r="AJ166" s="38"/>
    </row>
    <row r="167" spans="2:36" ht="24" customHeight="1">
      <c r="B167" s="201"/>
      <c r="C167" s="201"/>
      <c r="D167" s="201"/>
      <c r="E167" s="217"/>
      <c r="F167" s="218"/>
      <c r="G167" s="214"/>
      <c r="H167" s="215"/>
      <c r="I167" s="215"/>
      <c r="J167" s="216"/>
      <c r="K167" s="214"/>
      <c r="L167" s="215"/>
      <c r="M167" s="215"/>
      <c r="N167" s="215"/>
      <c r="O167" s="215"/>
      <c r="P167" s="216"/>
      <c r="Q167" s="28"/>
      <c r="R167" s="128" t="str">
        <f t="shared" ca="1" si="138"/>
        <v>調査票１～12</v>
      </c>
      <c r="S167" s="201"/>
      <c r="T167" s="201"/>
      <c r="U167" s="201"/>
      <c r="V167" s="217"/>
      <c r="W167" s="218"/>
      <c r="X167" s="214"/>
      <c r="Y167" s="215"/>
      <c r="Z167" s="215"/>
      <c r="AA167" s="216"/>
      <c r="AB167" s="33"/>
      <c r="AC167" s="214"/>
      <c r="AD167" s="215"/>
      <c r="AE167" s="215"/>
      <c r="AF167" s="215"/>
      <c r="AG167" s="216"/>
      <c r="AH167" s="28"/>
      <c r="AJ167" s="38"/>
    </row>
    <row r="168" spans="2:36" ht="24" customHeight="1">
      <c r="B168" s="199" t="s">
        <v>107</v>
      </c>
      <c r="C168" s="199"/>
      <c r="D168" s="199"/>
      <c r="E168" s="207"/>
      <c r="F168" s="208"/>
      <c r="G168" s="204"/>
      <c r="H168" s="205"/>
      <c r="I168" s="205"/>
      <c r="J168" s="206"/>
      <c r="K168" s="204"/>
      <c r="L168" s="205"/>
      <c r="M168" s="205"/>
      <c r="N168" s="205"/>
      <c r="O168" s="205"/>
      <c r="P168" s="206"/>
      <c r="Q168" s="30"/>
      <c r="R168" s="128" t="str">
        <f t="shared" ca="1" si="138"/>
        <v>調査票１～12</v>
      </c>
      <c r="S168" s="199" t="s">
        <v>107</v>
      </c>
      <c r="T168" s="199"/>
      <c r="U168" s="199"/>
      <c r="V168" s="207"/>
      <c r="W168" s="208"/>
      <c r="X168" s="204"/>
      <c r="Y168" s="205"/>
      <c r="Z168" s="205"/>
      <c r="AA168" s="206"/>
      <c r="AB168" s="31"/>
      <c r="AC168" s="204"/>
      <c r="AD168" s="205"/>
      <c r="AE168" s="205"/>
      <c r="AF168" s="205"/>
      <c r="AG168" s="206"/>
      <c r="AH168" s="30"/>
      <c r="AJ168" s="38"/>
    </row>
    <row r="169" spans="2:36" ht="24" customHeight="1">
      <c r="B169" s="200"/>
      <c r="C169" s="200"/>
      <c r="D169" s="200"/>
      <c r="E169" s="207"/>
      <c r="F169" s="208"/>
      <c r="G169" s="209"/>
      <c r="H169" s="210"/>
      <c r="I169" s="210"/>
      <c r="J169" s="211"/>
      <c r="K169" s="209"/>
      <c r="L169" s="210"/>
      <c r="M169" s="210"/>
      <c r="N169" s="210"/>
      <c r="O169" s="210"/>
      <c r="P169" s="211"/>
      <c r="Q169" s="27"/>
      <c r="R169" s="128" t="str">
        <f t="shared" ca="1" si="138"/>
        <v>調査票１～12</v>
      </c>
      <c r="S169" s="200"/>
      <c r="T169" s="200"/>
      <c r="U169" s="200"/>
      <c r="V169" s="207"/>
      <c r="W169" s="208"/>
      <c r="X169" s="209"/>
      <c r="Y169" s="210"/>
      <c r="Z169" s="210"/>
      <c r="AA169" s="211"/>
      <c r="AB169" s="32"/>
      <c r="AC169" s="209"/>
      <c r="AD169" s="210"/>
      <c r="AE169" s="210"/>
      <c r="AF169" s="210"/>
      <c r="AG169" s="211"/>
      <c r="AH169" s="27"/>
      <c r="AJ169" s="38"/>
    </row>
    <row r="170" spans="2:36" ht="24" customHeight="1">
      <c r="B170" s="201"/>
      <c r="C170" s="201"/>
      <c r="D170" s="201"/>
      <c r="E170" s="212"/>
      <c r="F170" s="213"/>
      <c r="G170" s="214"/>
      <c r="H170" s="215"/>
      <c r="I170" s="215"/>
      <c r="J170" s="216"/>
      <c r="K170" s="214"/>
      <c r="L170" s="215"/>
      <c r="M170" s="215"/>
      <c r="N170" s="215"/>
      <c r="O170" s="215"/>
      <c r="P170" s="216"/>
      <c r="Q170" s="28"/>
      <c r="R170" s="128" t="str">
        <f t="shared" ca="1" si="138"/>
        <v>調査票１～12</v>
      </c>
      <c r="S170" s="201"/>
      <c r="T170" s="201"/>
      <c r="U170" s="201"/>
      <c r="V170" s="212"/>
      <c r="W170" s="213"/>
      <c r="X170" s="214"/>
      <c r="Y170" s="215"/>
      <c r="Z170" s="215"/>
      <c r="AA170" s="216"/>
      <c r="AB170" s="33"/>
      <c r="AC170" s="214"/>
      <c r="AD170" s="215"/>
      <c r="AE170" s="215"/>
      <c r="AF170" s="215"/>
      <c r="AG170" s="216"/>
      <c r="AH170" s="28"/>
      <c r="AJ170" s="38"/>
    </row>
    <row r="171" spans="2:36" ht="24" customHeight="1">
      <c r="B171" s="199" t="s">
        <v>141</v>
      </c>
      <c r="C171" s="199"/>
      <c r="D171" s="199"/>
      <c r="E171" s="202"/>
      <c r="F171" s="203"/>
      <c r="G171" s="204"/>
      <c r="H171" s="205"/>
      <c r="I171" s="205"/>
      <c r="J171" s="206"/>
      <c r="K171" s="204"/>
      <c r="L171" s="205"/>
      <c r="M171" s="205"/>
      <c r="N171" s="205"/>
      <c r="O171" s="205"/>
      <c r="P171" s="206"/>
      <c r="Q171" s="30"/>
      <c r="R171" s="128" t="str">
        <f t="shared" ca="1" si="138"/>
        <v>調査票１～12</v>
      </c>
      <c r="S171" s="199" t="s">
        <v>141</v>
      </c>
      <c r="T171" s="199"/>
      <c r="U171" s="199"/>
      <c r="V171" s="202"/>
      <c r="W171" s="203"/>
      <c r="X171" s="204"/>
      <c r="Y171" s="205"/>
      <c r="Z171" s="205"/>
      <c r="AA171" s="206"/>
      <c r="AB171" s="31"/>
      <c r="AC171" s="204"/>
      <c r="AD171" s="205"/>
      <c r="AE171" s="205"/>
      <c r="AF171" s="205"/>
      <c r="AG171" s="206"/>
      <c r="AH171" s="30"/>
      <c r="AJ171" s="38"/>
    </row>
    <row r="172" spans="2:36" ht="24" customHeight="1">
      <c r="B172" s="200"/>
      <c r="C172" s="200"/>
      <c r="D172" s="200"/>
      <c r="E172" s="207"/>
      <c r="F172" s="208"/>
      <c r="G172" s="209"/>
      <c r="H172" s="210"/>
      <c r="I172" s="210"/>
      <c r="J172" s="211"/>
      <c r="K172" s="209"/>
      <c r="L172" s="210"/>
      <c r="M172" s="210"/>
      <c r="N172" s="210"/>
      <c r="O172" s="210"/>
      <c r="P172" s="211"/>
      <c r="Q172" s="27"/>
      <c r="R172" s="128" t="str">
        <f t="shared" ca="1" si="138"/>
        <v>調査票１～12</v>
      </c>
      <c r="S172" s="200"/>
      <c r="T172" s="200"/>
      <c r="U172" s="200"/>
      <c r="V172" s="207"/>
      <c r="W172" s="208"/>
      <c r="X172" s="209"/>
      <c r="Y172" s="210"/>
      <c r="Z172" s="210"/>
      <c r="AA172" s="211"/>
      <c r="AB172" s="32"/>
      <c r="AC172" s="209"/>
      <c r="AD172" s="210"/>
      <c r="AE172" s="210"/>
      <c r="AF172" s="210"/>
      <c r="AG172" s="211"/>
      <c r="AH172" s="27"/>
      <c r="AJ172" s="38"/>
    </row>
    <row r="173" spans="2:36" ht="24" customHeight="1">
      <c r="B173" s="201"/>
      <c r="C173" s="201"/>
      <c r="D173" s="201"/>
      <c r="E173" s="217"/>
      <c r="F173" s="218"/>
      <c r="G173" s="214"/>
      <c r="H173" s="215"/>
      <c r="I173" s="215"/>
      <c r="J173" s="216"/>
      <c r="K173" s="214"/>
      <c r="L173" s="215"/>
      <c r="M173" s="215"/>
      <c r="N173" s="215"/>
      <c r="O173" s="215"/>
      <c r="P173" s="216"/>
      <c r="Q173" s="28"/>
      <c r="R173" s="128" t="str">
        <f t="shared" ca="1" si="138"/>
        <v>調査票１～12</v>
      </c>
      <c r="S173" s="201"/>
      <c r="T173" s="201"/>
      <c r="U173" s="201"/>
      <c r="V173" s="217"/>
      <c r="W173" s="218"/>
      <c r="X173" s="214"/>
      <c r="Y173" s="215"/>
      <c r="Z173" s="215"/>
      <c r="AA173" s="216"/>
      <c r="AB173" s="34"/>
      <c r="AC173" s="214"/>
      <c r="AD173" s="215"/>
      <c r="AE173" s="215"/>
      <c r="AF173" s="215"/>
      <c r="AG173" s="216"/>
      <c r="AH173" s="28"/>
      <c r="AJ173" s="38"/>
    </row>
    <row r="174" spans="2:36" ht="24" customHeight="1">
      <c r="B174" s="281" t="s">
        <v>149</v>
      </c>
      <c r="C174" s="282"/>
      <c r="D174" s="283"/>
      <c r="E174" s="202"/>
      <c r="F174" s="203"/>
      <c r="G174" s="204"/>
      <c r="H174" s="205"/>
      <c r="I174" s="205"/>
      <c r="J174" s="206"/>
      <c r="K174" s="204"/>
      <c r="L174" s="205"/>
      <c r="M174" s="205"/>
      <c r="N174" s="205"/>
      <c r="O174" s="205"/>
      <c r="P174" s="206"/>
      <c r="Q174" s="30"/>
      <c r="R174" s="128" t="str">
        <f t="shared" ca="1" si="138"/>
        <v>調査票１～12</v>
      </c>
      <c r="S174" s="281" t="s">
        <v>149</v>
      </c>
      <c r="T174" s="282"/>
      <c r="U174" s="283"/>
      <c r="V174" s="202"/>
      <c r="W174" s="203"/>
      <c r="X174" s="204"/>
      <c r="Y174" s="205"/>
      <c r="Z174" s="205"/>
      <c r="AA174" s="206"/>
      <c r="AB174" s="31"/>
      <c r="AC174" s="204"/>
      <c r="AD174" s="205"/>
      <c r="AE174" s="205"/>
      <c r="AF174" s="205"/>
      <c r="AG174" s="206"/>
      <c r="AH174" s="30"/>
      <c r="AJ174" s="38"/>
    </row>
    <row r="175" spans="2:36" ht="24" customHeight="1">
      <c r="B175" s="284"/>
      <c r="C175" s="285"/>
      <c r="D175" s="286"/>
      <c r="E175" s="207"/>
      <c r="F175" s="208"/>
      <c r="G175" s="209"/>
      <c r="H175" s="210"/>
      <c r="I175" s="210"/>
      <c r="J175" s="211"/>
      <c r="K175" s="209"/>
      <c r="L175" s="210"/>
      <c r="M175" s="210"/>
      <c r="N175" s="210"/>
      <c r="O175" s="210"/>
      <c r="P175" s="211"/>
      <c r="Q175" s="27"/>
      <c r="R175" s="128" t="str">
        <f t="shared" ca="1" si="138"/>
        <v>調査票１～12</v>
      </c>
      <c r="S175" s="284"/>
      <c r="T175" s="285"/>
      <c r="U175" s="286"/>
      <c r="V175" s="207"/>
      <c r="W175" s="208"/>
      <c r="X175" s="209"/>
      <c r="Y175" s="210"/>
      <c r="Z175" s="210"/>
      <c r="AA175" s="211"/>
      <c r="AB175" s="32"/>
      <c r="AC175" s="209"/>
      <c r="AD175" s="210"/>
      <c r="AE175" s="210"/>
      <c r="AF175" s="210"/>
      <c r="AG175" s="211"/>
      <c r="AH175" s="27"/>
      <c r="AJ175" s="38"/>
    </row>
    <row r="176" spans="2:36" ht="24" customHeight="1">
      <c r="B176" s="287"/>
      <c r="C176" s="288"/>
      <c r="D176" s="289"/>
      <c r="E176" s="217"/>
      <c r="F176" s="218"/>
      <c r="G176" s="214"/>
      <c r="H176" s="215"/>
      <c r="I176" s="215"/>
      <c r="J176" s="216"/>
      <c r="K176" s="214"/>
      <c r="L176" s="215"/>
      <c r="M176" s="215"/>
      <c r="N176" s="215"/>
      <c r="O176" s="215"/>
      <c r="P176" s="216"/>
      <c r="Q176" s="28"/>
      <c r="R176" s="128" t="str">
        <f t="shared" ca="1" si="138"/>
        <v>調査票１～12</v>
      </c>
      <c r="S176" s="287"/>
      <c r="T176" s="288"/>
      <c r="U176" s="289"/>
      <c r="V176" s="217"/>
      <c r="W176" s="218"/>
      <c r="X176" s="214"/>
      <c r="Y176" s="215"/>
      <c r="Z176" s="215"/>
      <c r="AA176" s="216"/>
      <c r="AB176" s="34"/>
      <c r="AC176" s="214"/>
      <c r="AD176" s="215"/>
      <c r="AE176" s="215"/>
      <c r="AF176" s="215"/>
      <c r="AG176" s="216"/>
      <c r="AH176" s="28"/>
      <c r="AJ176" s="38"/>
    </row>
    <row r="177" spans="36:36">
      <c r="AJ177" s="38"/>
    </row>
    <row r="178" spans="36:36">
      <c r="AJ178" s="38"/>
    </row>
    <row r="179" spans="36:36">
      <c r="AJ179" s="38"/>
    </row>
    <row r="180" spans="36:36">
      <c r="AJ180" s="38"/>
    </row>
    <row r="181" spans="36:36">
      <c r="AJ181" s="38"/>
    </row>
    <row r="182" spans="36:36">
      <c r="AJ182" s="38"/>
    </row>
    <row r="183" spans="36:36">
      <c r="AJ183" s="38"/>
    </row>
    <row r="184" spans="36:36">
      <c r="AJ184" s="38"/>
    </row>
    <row r="185" spans="36:36">
      <c r="AJ185" s="38"/>
    </row>
    <row r="186" spans="36:36">
      <c r="AJ186" s="38"/>
    </row>
    <row r="187" spans="36:36">
      <c r="AJ187" s="38"/>
    </row>
    <row r="188" spans="36:36">
      <c r="AJ188" s="38"/>
    </row>
    <row r="189" spans="36:36">
      <c r="AJ189" s="38"/>
    </row>
    <row r="190" spans="36:36">
      <c r="AJ190" s="38"/>
    </row>
    <row r="191" spans="36:36">
      <c r="AJ191" s="38"/>
    </row>
    <row r="192" spans="36:36">
      <c r="AJ192" s="38"/>
    </row>
    <row r="193" spans="36:36">
      <c r="AJ193" s="38"/>
    </row>
    <row r="194" spans="36:36">
      <c r="AJ194" s="38"/>
    </row>
    <row r="195" spans="36:36">
      <c r="AJ195" s="38"/>
    </row>
    <row r="196" spans="36:36">
      <c r="AJ196" s="38"/>
    </row>
    <row r="197" spans="36:36">
      <c r="AJ197" s="38"/>
    </row>
    <row r="198" spans="36:36">
      <c r="AJ198" s="38"/>
    </row>
    <row r="199" spans="36:36">
      <c r="AJ199" s="38"/>
    </row>
    <row r="200" spans="36:36">
      <c r="AJ200" s="38"/>
    </row>
    <row r="201" spans="36:36">
      <c r="AJ201" s="38"/>
    </row>
    <row r="202" spans="36:36">
      <c r="AJ202" s="38"/>
    </row>
    <row r="203" spans="36:36">
      <c r="AJ203" s="38"/>
    </row>
    <row r="204" spans="36:36">
      <c r="AJ204" s="38"/>
    </row>
    <row r="205" spans="36:36">
      <c r="AJ205" s="38"/>
    </row>
    <row r="206" spans="36:36">
      <c r="AJ206" s="38"/>
    </row>
    <row r="207" spans="36:36">
      <c r="AJ207" s="38"/>
    </row>
    <row r="208" spans="36:36">
      <c r="AJ208" s="38"/>
    </row>
    <row r="209" spans="36:36">
      <c r="AJ209" s="38"/>
    </row>
  </sheetData>
  <sheetProtection algorithmName="SHA-512" hashValue="lH/xoxFpI1+rQ6ohzuUfXvfdk7XMyUWNkfZDY6tztNLQRz7Figpa05Fqto186wazB+WmLznAZ0dVtDvrQQXcmg==" saltValue="7ylzp1OJl6AvBg59eSYcLA==" spinCount="100000" sheet="1" selectLockedCells="1"/>
  <dataConsolidate/>
  <mergeCells count="412">
    <mergeCell ref="A55:D56"/>
    <mergeCell ref="B59:D59"/>
    <mergeCell ref="B60:D60"/>
    <mergeCell ref="B61:D61"/>
    <mergeCell ref="F37:H37"/>
    <mergeCell ref="B58:D58"/>
    <mergeCell ref="F36:H36"/>
    <mergeCell ref="C101:D101"/>
    <mergeCell ref="E101:F101"/>
    <mergeCell ref="G101:H101"/>
    <mergeCell ref="A57:A64"/>
    <mergeCell ref="B67:D67"/>
    <mergeCell ref="B68:D68"/>
    <mergeCell ref="B69:D69"/>
    <mergeCell ref="B71:D71"/>
    <mergeCell ref="A101:B102"/>
    <mergeCell ref="B57:D57"/>
    <mergeCell ref="B62:D62"/>
    <mergeCell ref="B79:D79"/>
    <mergeCell ref="E41:E46"/>
    <mergeCell ref="F41:H41"/>
    <mergeCell ref="F42:H42"/>
    <mergeCell ref="F45:H45"/>
    <mergeCell ref="F46:H46"/>
    <mergeCell ref="AB142:AF142"/>
    <mergeCell ref="AB143:AF143"/>
    <mergeCell ref="V142:W142"/>
    <mergeCell ref="S150:U150"/>
    <mergeCell ref="V150:W150"/>
    <mergeCell ref="I101:J101"/>
    <mergeCell ref="K101:L101"/>
    <mergeCell ref="B63:D63"/>
    <mergeCell ref="B142:D144"/>
    <mergeCell ref="B109:Q109"/>
    <mergeCell ref="S143:U143"/>
    <mergeCell ref="V143:W143"/>
    <mergeCell ref="X143:AA143"/>
    <mergeCell ref="S119:X119"/>
    <mergeCell ref="S120:X120"/>
    <mergeCell ref="S121:X121"/>
    <mergeCell ref="S122:X122"/>
    <mergeCell ref="V144:W144"/>
    <mergeCell ref="X150:AA150"/>
    <mergeCell ref="S144:U144"/>
    <mergeCell ref="S142:U142"/>
    <mergeCell ref="V145:W145"/>
    <mergeCell ref="S146:U146"/>
    <mergeCell ref="V146:W146"/>
    <mergeCell ref="M101:N101"/>
    <mergeCell ref="A104:B104"/>
    <mergeCell ref="C131:L131"/>
    <mergeCell ref="M129:O129"/>
    <mergeCell ref="C120:L120"/>
    <mergeCell ref="AB154:AF154"/>
    <mergeCell ref="AB151:AF151"/>
    <mergeCell ref="AB152:AF152"/>
    <mergeCell ref="X144:AA144"/>
    <mergeCell ref="S145:U145"/>
    <mergeCell ref="C108:L108"/>
    <mergeCell ref="V152:W152"/>
    <mergeCell ref="X152:AA152"/>
    <mergeCell ref="S154:U154"/>
    <mergeCell ref="V154:W154"/>
    <mergeCell ref="S148:U148"/>
    <mergeCell ref="V148:W148"/>
    <mergeCell ref="X148:AA148"/>
    <mergeCell ref="S149:U149"/>
    <mergeCell ref="V149:W149"/>
    <mergeCell ref="X149:AA149"/>
    <mergeCell ref="X146:AA146"/>
    <mergeCell ref="S147:U147"/>
    <mergeCell ref="V147:W147"/>
    <mergeCell ref="E166:F166"/>
    <mergeCell ref="B64:D64"/>
    <mergeCell ref="A76:A79"/>
    <mergeCell ref="B76:D76"/>
    <mergeCell ref="B77:D77"/>
    <mergeCell ref="B78:D78"/>
    <mergeCell ref="A65:A71"/>
    <mergeCell ref="A72:A75"/>
    <mergeCell ref="B72:D72"/>
    <mergeCell ref="B73:D73"/>
    <mergeCell ref="B70:D70"/>
    <mergeCell ref="B82:D82"/>
    <mergeCell ref="B83:D83"/>
    <mergeCell ref="B85:D85"/>
    <mergeCell ref="B86:D86"/>
    <mergeCell ref="B74:D74"/>
    <mergeCell ref="B75:D75"/>
    <mergeCell ref="B65:D65"/>
    <mergeCell ref="B66:D66"/>
    <mergeCell ref="E162:F162"/>
    <mergeCell ref="G167:J167"/>
    <mergeCell ref="K167:P167"/>
    <mergeCell ref="B118:L119"/>
    <mergeCell ref="A80:D80"/>
    <mergeCell ref="B110:C110"/>
    <mergeCell ref="D110:E110"/>
    <mergeCell ref="B117:Q117"/>
    <mergeCell ref="G144:J144"/>
    <mergeCell ref="E142:F142"/>
    <mergeCell ref="G142:J142"/>
    <mergeCell ref="M136:P136"/>
    <mergeCell ref="A81:A86"/>
    <mergeCell ref="B81:D81"/>
    <mergeCell ref="B115:G115"/>
    <mergeCell ref="G166:J166"/>
    <mergeCell ref="K166:P166"/>
    <mergeCell ref="E167:F167"/>
    <mergeCell ref="B162:D164"/>
    <mergeCell ref="E165:F165"/>
    <mergeCell ref="B134:L134"/>
    <mergeCell ref="B151:D153"/>
    <mergeCell ref="E152:F152"/>
    <mergeCell ref="G149:J149"/>
    <mergeCell ref="K165:P165"/>
    <mergeCell ref="B174:D176"/>
    <mergeCell ref="E174:F174"/>
    <mergeCell ref="G174:J174"/>
    <mergeCell ref="K174:P174"/>
    <mergeCell ref="E175:F175"/>
    <mergeCell ref="G175:J175"/>
    <mergeCell ref="K175:P175"/>
    <mergeCell ref="E176:F176"/>
    <mergeCell ref="G176:J176"/>
    <mergeCell ref="K176:P176"/>
    <mergeCell ref="S162:U164"/>
    <mergeCell ref="V162:W162"/>
    <mergeCell ref="X162:AA162"/>
    <mergeCell ref="V163:W163"/>
    <mergeCell ref="X163:AA163"/>
    <mergeCell ref="V164:W164"/>
    <mergeCell ref="X164:AA164"/>
    <mergeCell ref="E164:F164"/>
    <mergeCell ref="G164:J164"/>
    <mergeCell ref="K164:P164"/>
    <mergeCell ref="K162:P162"/>
    <mergeCell ref="E163:F163"/>
    <mergeCell ref="G163:J163"/>
    <mergeCell ref="K163:P163"/>
    <mergeCell ref="G162:J162"/>
    <mergeCell ref="B141:D141"/>
    <mergeCell ref="K141:P141"/>
    <mergeCell ref="X156:AA156"/>
    <mergeCell ref="E151:F151"/>
    <mergeCell ref="G151:J151"/>
    <mergeCell ref="K151:P151"/>
    <mergeCell ref="K156:P156"/>
    <mergeCell ref="G154:J154"/>
    <mergeCell ref="G155:J155"/>
    <mergeCell ref="G156:J156"/>
    <mergeCell ref="S155:U155"/>
    <mergeCell ref="V155:W155"/>
    <mergeCell ref="S156:U156"/>
    <mergeCell ref="S152:U152"/>
    <mergeCell ref="S153:U153"/>
    <mergeCell ref="K152:P152"/>
    <mergeCell ref="E153:F153"/>
    <mergeCell ref="G153:J153"/>
    <mergeCell ref="S151:U151"/>
    <mergeCell ref="V151:W151"/>
    <mergeCell ref="X147:AA147"/>
    <mergeCell ref="F17:H17"/>
    <mergeCell ref="Z14:AA14"/>
    <mergeCell ref="G150:J150"/>
    <mergeCell ref="K149:P149"/>
    <mergeCell ref="E148:F148"/>
    <mergeCell ref="K148:P148"/>
    <mergeCell ref="W6:AF6"/>
    <mergeCell ref="S8:V8"/>
    <mergeCell ref="E25:E31"/>
    <mergeCell ref="F28:H28"/>
    <mergeCell ref="I15:T15"/>
    <mergeCell ref="E147:F147"/>
    <mergeCell ref="K147:P147"/>
    <mergeCell ref="E141:F141"/>
    <mergeCell ref="G141:J141"/>
    <mergeCell ref="K142:P142"/>
    <mergeCell ref="E143:F143"/>
    <mergeCell ref="E144:F144"/>
    <mergeCell ref="K143:P143"/>
    <mergeCell ref="K144:P144"/>
    <mergeCell ref="G143:J143"/>
    <mergeCell ref="K146:P146"/>
    <mergeCell ref="C106:L106"/>
    <mergeCell ref="S114:AA114"/>
    <mergeCell ref="AC14:AC16"/>
    <mergeCell ref="AD14:AD16"/>
    <mergeCell ref="R7:T7"/>
    <mergeCell ref="U7:AB7"/>
    <mergeCell ref="E11:H11"/>
    <mergeCell ref="I14:X14"/>
    <mergeCell ref="U15:X15"/>
    <mergeCell ref="F7:M7"/>
    <mergeCell ref="P8:Q8"/>
    <mergeCell ref="I9:Q9"/>
    <mergeCell ref="AB14:AB16"/>
    <mergeCell ref="V55:X55"/>
    <mergeCell ref="Y55:AA55"/>
    <mergeCell ref="AB55:AD55"/>
    <mergeCell ref="F18:H18"/>
    <mergeCell ref="F22:H22"/>
    <mergeCell ref="F23:H23"/>
    <mergeCell ref="B1:I1"/>
    <mergeCell ref="B2:I2"/>
    <mergeCell ref="B3:H3"/>
    <mergeCell ref="A4:U4"/>
    <mergeCell ref="E9:H9"/>
    <mergeCell ref="F21:H21"/>
    <mergeCell ref="E14:H16"/>
    <mergeCell ref="T10:W10"/>
    <mergeCell ref="E8:F8"/>
    <mergeCell ref="W4:AF4"/>
    <mergeCell ref="W5:AF5"/>
    <mergeCell ref="O7:Q7"/>
    <mergeCell ref="Z13:AD13"/>
    <mergeCell ref="Z15:Z16"/>
    <mergeCell ref="AA15:AA16"/>
    <mergeCell ref="Y14:Y16"/>
    <mergeCell ref="E10:H10"/>
    <mergeCell ref="I10:Q10"/>
    <mergeCell ref="F43:H43"/>
    <mergeCell ref="F29:H29"/>
    <mergeCell ref="F30:H30"/>
    <mergeCell ref="F24:H24"/>
    <mergeCell ref="F25:H25"/>
    <mergeCell ref="F38:H38"/>
    <mergeCell ref="F39:H39"/>
    <mergeCell ref="E40:H40"/>
    <mergeCell ref="E36:E39"/>
    <mergeCell ref="E32:E35"/>
    <mergeCell ref="F32:H32"/>
    <mergeCell ref="F33:H33"/>
    <mergeCell ref="F35:H35"/>
    <mergeCell ref="S55:U55"/>
    <mergeCell ref="S11:T11"/>
    <mergeCell ref="E17:E24"/>
    <mergeCell ref="F34:H34"/>
    <mergeCell ref="F31:H31"/>
    <mergeCell ref="F19:H19"/>
    <mergeCell ref="F20:H20"/>
    <mergeCell ref="E12:Y13"/>
    <mergeCell ref="A103:B103"/>
    <mergeCell ref="A53:L54"/>
    <mergeCell ref="F44:H44"/>
    <mergeCell ref="B84:D84"/>
    <mergeCell ref="G49:AF49"/>
    <mergeCell ref="G50:AF50"/>
    <mergeCell ref="AD54:AF54"/>
    <mergeCell ref="F26:H26"/>
    <mergeCell ref="F27:H27"/>
    <mergeCell ref="AF55:AF56"/>
    <mergeCell ref="AE55:AE56"/>
    <mergeCell ref="O55:R55"/>
    <mergeCell ref="E55:J55"/>
    <mergeCell ref="K55:N55"/>
    <mergeCell ref="U11:AB11"/>
    <mergeCell ref="I11:Q11"/>
    <mergeCell ref="B124:L124"/>
    <mergeCell ref="C122:L122"/>
    <mergeCell ref="C123:L123"/>
    <mergeCell ref="M126:P126"/>
    <mergeCell ref="B114:G114"/>
    <mergeCell ref="B128:R128"/>
    <mergeCell ref="B129:L130"/>
    <mergeCell ref="P129:P130"/>
    <mergeCell ref="C121:L121"/>
    <mergeCell ref="B161:D161"/>
    <mergeCell ref="E161:F161"/>
    <mergeCell ref="G161:J161"/>
    <mergeCell ref="K161:P161"/>
    <mergeCell ref="E156:F156"/>
    <mergeCell ref="G146:J146"/>
    <mergeCell ref="G147:J147"/>
    <mergeCell ref="G148:J148"/>
    <mergeCell ref="E146:F146"/>
    <mergeCell ref="B145:D147"/>
    <mergeCell ref="B148:D150"/>
    <mergeCell ref="E145:F145"/>
    <mergeCell ref="K145:P145"/>
    <mergeCell ref="G145:J145"/>
    <mergeCell ref="K150:P150"/>
    <mergeCell ref="E150:F150"/>
    <mergeCell ref="E155:F155"/>
    <mergeCell ref="K153:P153"/>
    <mergeCell ref="G152:J152"/>
    <mergeCell ref="E154:F154"/>
    <mergeCell ref="E149:F149"/>
    <mergeCell ref="B154:D156"/>
    <mergeCell ref="K154:P154"/>
    <mergeCell ref="K155:P155"/>
    <mergeCell ref="C132:L132"/>
    <mergeCell ref="C133:L133"/>
    <mergeCell ref="M118:O118"/>
    <mergeCell ref="P118:P119"/>
    <mergeCell ref="F110:G110"/>
    <mergeCell ref="H110:I110"/>
    <mergeCell ref="AC174:AG174"/>
    <mergeCell ref="AC175:AG175"/>
    <mergeCell ref="S168:U170"/>
    <mergeCell ref="V168:W168"/>
    <mergeCell ref="X168:AA168"/>
    <mergeCell ref="V169:W169"/>
    <mergeCell ref="X169:AA169"/>
    <mergeCell ref="V170:W170"/>
    <mergeCell ref="X170:AA170"/>
    <mergeCell ref="S174:U176"/>
    <mergeCell ref="V174:W174"/>
    <mergeCell ref="X174:AA174"/>
    <mergeCell ref="V175:W175"/>
    <mergeCell ref="X175:AA175"/>
    <mergeCell ref="V176:W176"/>
    <mergeCell ref="X176:AA176"/>
    <mergeCell ref="AC176:AG176"/>
    <mergeCell ref="AC173:AG173"/>
    <mergeCell ref="AC170:AG170"/>
    <mergeCell ref="AC169:AG169"/>
    <mergeCell ref="X173:AA173"/>
    <mergeCell ref="AC168:AG168"/>
    <mergeCell ref="AG7:AG8"/>
    <mergeCell ref="W2:AD2"/>
    <mergeCell ref="W3:Y3"/>
    <mergeCell ref="AA3:AF3"/>
    <mergeCell ref="S123:X123"/>
    <mergeCell ref="S161:U161"/>
    <mergeCell ref="V161:W161"/>
    <mergeCell ref="X161:AA161"/>
    <mergeCell ref="AB161:AG161"/>
    <mergeCell ref="AB155:AF155"/>
    <mergeCell ref="X155:AA155"/>
    <mergeCell ref="AB156:AF156"/>
    <mergeCell ref="S110:W110"/>
    <mergeCell ref="S111:W111"/>
    <mergeCell ref="S112:W112"/>
    <mergeCell ref="S117:AG117"/>
    <mergeCell ref="S95:AA95"/>
    <mergeCell ref="S96:AA96"/>
    <mergeCell ref="S102:AA102"/>
    <mergeCell ref="S103:AA103"/>
    <mergeCell ref="AC165:AG165"/>
    <mergeCell ref="AC166:AG166"/>
    <mergeCell ref="AC167:AG167"/>
    <mergeCell ref="V153:W153"/>
    <mergeCell ref="X153:AA153"/>
    <mergeCell ref="AB153:AF153"/>
    <mergeCell ref="X141:AA141"/>
    <mergeCell ref="V167:W167"/>
    <mergeCell ref="X167:AA167"/>
    <mergeCell ref="AC162:AG162"/>
    <mergeCell ref="AC164:AG164"/>
    <mergeCell ref="AC163:AG163"/>
    <mergeCell ref="X154:AA154"/>
    <mergeCell ref="AB144:AF144"/>
    <mergeCell ref="AB145:AF145"/>
    <mergeCell ref="AB146:AF146"/>
    <mergeCell ref="AB147:AF147"/>
    <mergeCell ref="AB148:AF148"/>
    <mergeCell ref="AB149:AF149"/>
    <mergeCell ref="X145:AA145"/>
    <mergeCell ref="X151:AA151"/>
    <mergeCell ref="V156:W156"/>
    <mergeCell ref="AB150:AF150"/>
    <mergeCell ref="X142:AA142"/>
    <mergeCell ref="S113:W113"/>
    <mergeCell ref="S141:U141"/>
    <mergeCell ref="V141:W141"/>
    <mergeCell ref="S108:W108"/>
    <mergeCell ref="S109:W109"/>
    <mergeCell ref="AA119:AF119"/>
    <mergeCell ref="AA121:AF121"/>
    <mergeCell ref="AA122:AF122"/>
    <mergeCell ref="S118:X118"/>
    <mergeCell ref="AA123:AF123"/>
    <mergeCell ref="AA118:AF118"/>
    <mergeCell ref="AA120:AF120"/>
    <mergeCell ref="T125:AF126"/>
    <mergeCell ref="AB141:AF141"/>
    <mergeCell ref="AC171:AG171"/>
    <mergeCell ref="E172:F172"/>
    <mergeCell ref="G172:J172"/>
    <mergeCell ref="K172:P172"/>
    <mergeCell ref="V172:W172"/>
    <mergeCell ref="X172:AA172"/>
    <mergeCell ref="AC172:AG172"/>
    <mergeCell ref="E173:F173"/>
    <mergeCell ref="G173:J173"/>
    <mergeCell ref="K173:P173"/>
    <mergeCell ref="V173:W173"/>
    <mergeCell ref="S165:U167"/>
    <mergeCell ref="V165:W165"/>
    <mergeCell ref="X165:AA165"/>
    <mergeCell ref="B171:D173"/>
    <mergeCell ref="E171:F171"/>
    <mergeCell ref="G171:J171"/>
    <mergeCell ref="K171:P171"/>
    <mergeCell ref="S171:U173"/>
    <mergeCell ref="V171:W171"/>
    <mergeCell ref="X171:AA171"/>
    <mergeCell ref="V166:W166"/>
    <mergeCell ref="X166:AA166"/>
    <mergeCell ref="G165:J165"/>
    <mergeCell ref="B168:D170"/>
    <mergeCell ref="E168:F168"/>
    <mergeCell ref="G168:J168"/>
    <mergeCell ref="K168:P168"/>
    <mergeCell ref="E169:F169"/>
    <mergeCell ref="G169:J169"/>
    <mergeCell ref="K169:P169"/>
    <mergeCell ref="E170:F170"/>
    <mergeCell ref="G170:J170"/>
    <mergeCell ref="K170:P170"/>
    <mergeCell ref="B165:D167"/>
  </mergeCells>
  <phoneticPr fontId="1"/>
  <conditionalFormatting sqref="F7:M7">
    <cfRule type="expression" dxfId="22" priority="26">
      <formula>$F$7=""</formula>
    </cfRule>
  </conditionalFormatting>
  <conditionalFormatting sqref="G8">
    <cfRule type="expression" dxfId="21" priority="12">
      <formula>$G$8=""</formula>
    </cfRule>
  </conditionalFormatting>
  <conditionalFormatting sqref="I9:Q9">
    <cfRule type="expression" dxfId="20" priority="21">
      <formula>$I$9=""</formula>
    </cfRule>
  </conditionalFormatting>
  <conditionalFormatting sqref="I10:Q10">
    <cfRule type="expression" dxfId="19" priority="2">
      <formula>$I$10=""</formula>
    </cfRule>
  </conditionalFormatting>
  <conditionalFormatting sqref="I11:Q11">
    <cfRule type="expression" dxfId="18" priority="20">
      <formula>$I$11=""</formula>
    </cfRule>
  </conditionalFormatting>
  <conditionalFormatting sqref="J95">
    <cfRule type="expression" dxfId="17" priority="16">
      <formula>$J$95=""</formula>
    </cfRule>
  </conditionalFormatting>
  <conditionalFormatting sqref="R8">
    <cfRule type="expression" dxfId="16" priority="23">
      <formula>$R$8=""</formula>
    </cfRule>
  </conditionalFormatting>
  <conditionalFormatting sqref="R7:T7">
    <cfRule type="expression" dxfId="15" priority="25">
      <formula>$R$7="（〒　　　－　　　　）"</formula>
    </cfRule>
  </conditionalFormatting>
  <conditionalFormatting sqref="T10:W10">
    <cfRule type="expression" dxfId="14" priority="14">
      <formula>$T$10="(   　　　  )   　　　 -    "</formula>
    </cfRule>
  </conditionalFormatting>
  <conditionalFormatting sqref="U7:AB7">
    <cfRule type="expression" dxfId="13" priority="24">
      <formula>$U$7=""</formula>
    </cfRule>
  </conditionalFormatting>
  <conditionalFormatting sqref="U11:AB11">
    <cfRule type="expression" dxfId="12" priority="19">
      <formula>$U$11=""</formula>
    </cfRule>
  </conditionalFormatting>
  <conditionalFormatting sqref="W8">
    <cfRule type="expression" dxfId="11" priority="22">
      <formula>$W$8=""</formula>
    </cfRule>
  </conditionalFormatting>
  <conditionalFormatting sqref="Z119">
    <cfRule type="expression" dxfId="10" priority="11">
      <formula>AND($Y$119&lt;&gt;"",$Z$119="")</formula>
    </cfRule>
  </conditionalFormatting>
  <conditionalFormatting sqref="Z120">
    <cfRule type="expression" dxfId="9" priority="9">
      <formula>AND($Y$120&lt;&gt;"",$Z$120="")</formula>
    </cfRule>
  </conditionalFormatting>
  <conditionalFormatting sqref="Z121">
    <cfRule type="expression" dxfId="8" priority="8">
      <formula>AND($Y$121&lt;&gt;"",$Z$121="")</formula>
    </cfRule>
  </conditionalFormatting>
  <conditionalFormatting sqref="Z122:Z123">
    <cfRule type="expression" dxfId="7" priority="3">
      <formula>AND($Y$122&lt;&gt;"",$Z$122="")</formula>
    </cfRule>
  </conditionalFormatting>
  <conditionalFormatting sqref="AA119">
    <cfRule type="expression" dxfId="6" priority="10">
      <formula>AND($Y$119&lt;&gt;"",$AA$119="")</formula>
    </cfRule>
  </conditionalFormatting>
  <conditionalFormatting sqref="AA120">
    <cfRule type="expression" dxfId="5" priority="6">
      <formula>AND($Y$120&lt;&gt;"",$AA$120="")</formula>
    </cfRule>
  </conditionalFormatting>
  <conditionalFormatting sqref="AA121">
    <cfRule type="expression" dxfId="4" priority="5">
      <formula>AND($Y$121&lt;&gt;"",$AA$121="")</formula>
    </cfRule>
  </conditionalFormatting>
  <conditionalFormatting sqref="AA122:AA123">
    <cfRule type="expression" dxfId="3" priority="4">
      <formula>AND($Y$122&lt;&gt;"",$AA$122="")</formula>
    </cfRule>
  </conditionalFormatting>
  <conditionalFormatting sqref="AB96">
    <cfRule type="expression" dxfId="2" priority="18">
      <formula>$AB$96=""</formula>
    </cfRule>
  </conditionalFormatting>
  <conditionalFormatting sqref="AB103">
    <cfRule type="expression" dxfId="1" priority="17">
      <formula>$AB$103=""</formula>
    </cfRule>
  </conditionalFormatting>
  <conditionalFormatting sqref="AF2">
    <cfRule type="containsText" dxfId="0" priority="1" operator="containsText" text="実績なし">
      <formula>NOT(ISERROR(SEARCH("実績なし",AF2)))</formula>
    </cfRule>
  </conditionalFormatting>
  <dataValidations count="12">
    <dataValidation type="whole" allowBlank="1" showInputMessage="1" showErrorMessage="1" sqref="J1:U3 A1:A3 S157:T159 B3:I3 F5:M6 AK108:IV114 AB97:AB102 AK94:IV97 AK98:IX98 R9 AK1:IV1 AK2:IW10 AK93:IX93 AK91:IW92 AK99:IW100 AK101:IV106 AK107:IW107 AK118:IW122 AK123:IX123 AK127:IX132 AG133:AG135 AK115:IW115 AK117:IV117 AK116:IX116 AK137:IV137 AK133:IW136 AK138:IW140 S10:S11 W9 E129:L140 AK157:IW158 Q135:Q140 AH133:AI136 T116:AI116 AG141 AK124:IW126 AI337:IX1048576 M137:P140 U157:AI158 U159:AH159 Q129:Q133 Y9 F8 X8:X10 M129:P130 H8:M8 Q125:Q127 Z8:AB9 M118:P119 H112:I112 B118:L127 S115:S116 B117:Q117 S118:S120 E11:H11 E5:E8 U137:AE137 B115:M116 M127:P127 M125:P125 M135:P135 AI141:IT142 S129:T139 AH117:AI117 K110:N112 P8:Q8 O8 AF6 P5:U6 AG118:AI128 M52:AG56 M51:AE51 AG51:AH51 AG137:AI140 U133:AF136 U138:AF139 AB12:AB14 AF90:AF115 Y118:Z118 S122 W6:AE6 U129:AI132 S123:X123 AG143:AG156 AH141:AH156 AI143:IQ156 AI159:AI336 N102 AJ157:AJ209 B177:AH65555 AK159:IX336 B129:D139 Z12:Z16 AA15:AA16 AA12:AA13 AC12:AD16 F14:Y16 Q111 P105:P106 A115:A65555 N113:N116 F46:H46 M108:Q108 J96:J100 L96:N100 J102 C101:C102 D102 E101:E102 F102 G101:G102 H102 I101:I102 L102 M101:M102 A88:A100 A57 C87:I100 K87:K102 T124:AF124 AG87:AI115 AF87:AF88 L87:Q95 X87:AA108 J87:J94 AB87:AB95 R87:R127 B94:B100 AB105:AB113 T115:AD115 AC87:AD113 AE87:AE115 AE12:AH47 B87 E40:E46 AC10:AC11 AG1:AI6 S124:S126 A55:L56 A103:B104 O5:O6 B58:D79 Q96:Q106 O96:P104 A108:A112 B110:J111 O112:Q116 O110:Q110 B109:Q109 A105:O107 A113:M114 E157:Q160 AH48:AH86 AK54:IV90 E14:E17 AJ1:AJ140 AI7:AI86 AK11:IX53 A5:D52 E51:L52 AG48:AG50 I48:AF48 F17:H40 E25:E35 E47:H48 Q118:Q123 B157:D159 R129:R176 AD7:AH11 AC8 V1:V6 W1:AE3 AF3 N5:N8 B89:B92 T87:W113 S87:S106 S108:S113" xr:uid="{00000000-0002-0000-0000-000000000000}">
      <formula1>0</formula1>
      <formula2>9999999</formula2>
    </dataValidation>
    <dataValidation type="whole" allowBlank="1" showInputMessage="1" showErrorMessage="1" sqref="Q142:Q156 Q162:Q176 AH162:AH176" xr:uid="{00000000-0002-0000-0000-000001000000}">
      <formula1>0</formula1>
      <formula2>100</formula2>
    </dataValidation>
    <dataValidation type="whole" showInputMessage="1" showErrorMessage="1" errorTitle="入力して下さい" sqref="R8 W8" xr:uid="{00000000-0002-0000-0000-000002000000}">
      <formula1>0</formula1>
      <formula2>9999999</formula2>
    </dataValidation>
    <dataValidation type="list" allowBlank="1" showInputMessage="1" showErrorMessage="1" sqref="AB162:AB176" xr:uid="{00000000-0002-0000-0000-000003000000}">
      <formula1>"技術導入,技術輸出"</formula1>
    </dataValidation>
    <dataValidation type="whole" allowBlank="1" showErrorMessage="1" error="入力した値は正しくありません。_x000a_ユーザーの設定によって、セル中に入力出来る値が制限されています。_x000a_もし小数点を含む数値をご記入された場合は、小数点以下の数字を省かれますようお願い致します。" sqref="AB96 AB103 M103:N104 AB79:AC80 H112:I112 Y119:Y123 M124:O124 R57:R86 AB86:AC86 M134:O134 AF57:AF86 N57:N86 AA109:AA113 J57:J86 AE86 AA57:AA86 Y86:Z86 X57:X86 AD57:AD86 U57:U86 AE79:AE80 K79:M80 O79:Q80 S79:T80 V79:W80 Y79:Z80 E64:I64 K64:M64 O64:Q64 S64:T64 V64:W64 Y64:Z64 AB64:AC64 AE64 E71:I71 K71:M71 O71:Q71 S71:T71 V71:W71 Y71:Z71 AB71:AC71 AE71 AE75 AB75:AC75 Y75:Z75 V75:W75 S75:T75 O75:Q75 K75:M75 E75:I75 P120:P124 P131:P134 I47:AD47 E79:I80 E86:I86 K86:M86 O86:Q86 S86:T86 V86:W86" xr:uid="{00000000-0002-0000-0000-000006000000}">
      <formula1>-9999999</formula1>
      <formula2>9999999</formula2>
    </dataValidation>
    <dataValidation type="decimal" allowBlank="1" showInputMessage="1" showErrorMessage="1" sqref="J95 G8" xr:uid="{00000000-0002-0000-0000-000007000000}">
      <formula1>0</formula1>
      <formula2>9999999</formula2>
    </dataValidation>
    <dataValidation type="whole" allowBlank="1" showInputMessage="1" showErrorMessage="1" sqref="E9:H10 Y8" xr:uid="{00000000-0002-0000-0000-000009000000}">
      <formula1>0</formula1>
      <formula2>9999999999999</formula2>
    </dataValidation>
    <dataValidation type="whole" allowBlank="1" showInputMessage="1" showErrorMessage="1" sqref="T125:AF126" xr:uid="{00000000-0002-0000-0000-00000B000000}">
      <formula1>-9999999</formula1>
      <formula2>9999999</formula2>
    </dataValidation>
    <dataValidation type="whole" allowBlank="1" showErrorMessage="1" error="入力した値は正しくありません。_x000a_設定によって、セル中に入力出来る値が制限されています。_x000a_もし小数点を含む数値を記入された場合は、小数点以下の数字を省かれますようお願い致します。" sqref="Z119:Z123 S57:T63 O57:Q63 AB57:AC63 AE57:AE63 K81:M85 O81:Q85 S81:T85 K57:M63 V81:W85 Y81:Z85 AB81:AC85 AE81:AE85 Y57:Z63 E65:I70 K65:M70 O65:Q70 S65:T70 V65:W70 Y65:Z70 AB65:AC70 AE65:AE70 E72:I74 K72:M74 O72:Q74 S72:T74 V72:W74 Y72:Z74 AB72:AC74 AE72:AE74 AE76:AE78 AB76:AC78 Y76:Z78 V76:W78 S76:T78 O76:Q78 K76:M78 E76:I78 C103:L104 B112:G112 E57:I63 M120:O123 M131:O133 X109:Z113 E81:I85 V57:W63 I17:S23 I25:S30 U17:W23 U25:W30 Z17:AA23 AC17:AC23 AC25:AC30 Z25:AA30 AC32:AC34 Z32:AA34 U32:W34 I32:S34 I36:S38 U36:W38 Z36:AA38 AC36:AC38 AC41:AC45 Z41:AA45 U41:W45 I41:S45" xr:uid="{00000000-0002-0000-0000-00000D000000}">
      <formula1>-9999999</formula1>
      <formula2>9999999</formula2>
    </dataValidation>
    <dataValidation type="whole" allowBlank="1" showInputMessage="1" showErrorMessage="1" sqref="M136:P136 M126:P126 B115:G115 Q134 Q124 B140:D156 E141:Q141 E161:Q161 S160:AH161 S162:U176 B160:D176 T141:T142 U140:AF142 S141:S142" xr:uid="{00000000-0002-0000-0000-000010000000}">
      <formula1>0</formula1>
      <formula2>99999999999</formula2>
    </dataValidation>
    <dataValidation type="whole" allowBlank="1" showInputMessage="1" showErrorMessage="1" sqref="I24:AD24 I31:AD31 I35:AD35 I39:AD40 I46:AD46 X17:Y39 AB17:AB38 AD17:AD38 T17:T45 X41:Y45 AB41:AB45 AD41:AD45" xr:uid="{6AA09FF2-0113-4358-9327-FBF2530464A2}">
      <formula1>-999999999999</formula1>
      <formula2>999999999999</formula2>
    </dataValidation>
    <dataValidation type="whole" allowBlank="1" showInputMessage="1" showErrorMessage="1" sqref="F49:F50" xr:uid="{F3AA037F-8556-425D-9D40-3E684E63143B}">
      <formula1>0</formula1>
      <formula2>9999999999</formula2>
    </dataValidation>
  </dataValidations>
  <printOptions horizontalCentered="1" verticalCentered="1"/>
  <pageMargins left="0.19685039370078741" right="0.19685039370078741" top="0.31496062992125984" bottom="0.31496062992125984" header="0.27559055118110237" footer="0.23622047244094491"/>
  <pageSetup paperSize="9" scale="57" fitToHeight="4" orientation="landscape" r:id="rId1"/>
  <headerFooter alignWithMargins="0"/>
  <rowBreaks count="3" manualBreakCount="3">
    <brk id="50" max="33" man="1"/>
    <brk id="88" max="33" man="1"/>
    <brk id="136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locked="0" defaultSize="0" autoFill="0" autoLine="0" autoPict="0">
                <anchor moveWithCells="1">
                  <from>
                    <xdr:col>32</xdr:col>
                    <xdr:colOff>238125</xdr:colOff>
                    <xdr:row>6</xdr:row>
                    <xdr:rowOff>104775</xdr:rowOff>
                  </from>
                  <to>
                    <xdr:col>32</xdr:col>
                    <xdr:colOff>495300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locked="0" defaultSize="0" autoFill="0" autoLine="0" autoPict="0">
                <anchor moveWithCells="1">
                  <from>
                    <xdr:col>29</xdr:col>
                    <xdr:colOff>285750</xdr:colOff>
                    <xdr:row>0</xdr:row>
                    <xdr:rowOff>209550</xdr:rowOff>
                  </from>
                  <to>
                    <xdr:col>30</xdr:col>
                    <xdr:colOff>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調査票１～12</vt:lpstr>
      <vt:lpstr>'調査票１～12'!Print_Area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社団法人日本産業機械工業会</dc:creator>
  <cp:lastModifiedBy>nishida</cp:lastModifiedBy>
  <cp:lastPrinted>2023-06-05T04:51:35Z</cp:lastPrinted>
  <dcterms:created xsi:type="dcterms:W3CDTF">2003-04-21T00:40:47Z</dcterms:created>
  <dcterms:modified xsi:type="dcterms:W3CDTF">2026-06-19T02:12:47Z</dcterms:modified>
</cp:coreProperties>
</file>